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80" windowHeight="5925" activeTab="2"/>
  </bookViews>
  <sheets>
    <sheet name="Régional" sheetId="1" r:id="rId1"/>
    <sheet name="Saisie" sheetId="2" r:id="rId2"/>
    <sheet name="Classement" sheetId="3" r:id="rId3"/>
    <sheet name="Feuille de Match" sheetId="4" r:id="rId4"/>
    <sheet name="Piste" sheetId="5" r:id="rId5"/>
  </sheets>
  <externalReferences>
    <externalReference r:id="rId8"/>
  </externalReferences>
  <definedNames>
    <definedName name="_xlnm._FilterDatabase" localSheetId="0" hidden="1">'Régional'!$A$1:$P$412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<sst xmlns="http://schemas.openxmlformats.org/spreadsheetml/2006/main" count="4188" uniqueCount="913">
  <si>
    <t>LEROY Didier</t>
  </si>
  <si>
    <t>LESNE Erick</t>
  </si>
  <si>
    <t>LETHEUX Roselyne</t>
  </si>
  <si>
    <t>LEVEAU Patrick</t>
  </si>
  <si>
    <t>LEVESQUE Bernard</t>
  </si>
  <si>
    <t>LUBIN Alain</t>
  </si>
  <si>
    <t>MAGNIN Eric</t>
  </si>
  <si>
    <t>MAINCENT Fabien</t>
  </si>
  <si>
    <t>MAINCENT Sylvie</t>
  </si>
  <si>
    <t>MAINCENT Thomas</t>
  </si>
  <si>
    <t>MALLARD Sylvie</t>
  </si>
  <si>
    <t>MARCHAND Philippe</t>
  </si>
  <si>
    <t>MARTIN Michel</t>
  </si>
  <si>
    <t>MENNELET Benoit</t>
  </si>
  <si>
    <t>MERCIER Guy</t>
  </si>
  <si>
    <t>MERCIER Régine</t>
  </si>
  <si>
    <t>MESNIER Françoise</t>
  </si>
  <si>
    <t>MESNIL Bernard</t>
  </si>
  <si>
    <t>MESNIL Mauricette</t>
  </si>
  <si>
    <t>METIVIER Chantal</t>
  </si>
  <si>
    <t>METIVIER Virginie</t>
  </si>
  <si>
    <t>MEUNIER Meagan</t>
  </si>
  <si>
    <t>MOISY Catherine</t>
  </si>
  <si>
    <t>MOLLE Claudine</t>
  </si>
  <si>
    <t>MOREL Anne Gaelle</t>
  </si>
  <si>
    <t>MOREL Patricia</t>
  </si>
  <si>
    <t>MYSOET Laurent</t>
  </si>
  <si>
    <t>NAGA Fabrice</t>
  </si>
  <si>
    <t>NATIVELLE Jean-Claude</t>
  </si>
  <si>
    <t>NAVARRETE Jean-Marc</t>
  </si>
  <si>
    <t>NIOBEY Hubert</t>
  </si>
  <si>
    <t>NOURY Jocelyne</t>
  </si>
  <si>
    <t>NOURY Michel</t>
  </si>
  <si>
    <t>PALMER Wanda</t>
  </si>
  <si>
    <t>PERRIERE Clément</t>
  </si>
  <si>
    <t>PERRIERE Jean</t>
  </si>
  <si>
    <t>PERRIERE Jean-Christophe</t>
  </si>
  <si>
    <t>PLOMION Babeth</t>
  </si>
  <si>
    <t>PLOMION Christian</t>
  </si>
  <si>
    <t>POTEL Hervé</t>
  </si>
  <si>
    <t>POUSSE Pascal</t>
  </si>
  <si>
    <t>POUSSE Sébastien</t>
  </si>
  <si>
    <t>POUSSE Véronique</t>
  </si>
  <si>
    <t>PROFICHET Michèle</t>
  </si>
  <si>
    <t>PRUNIER Eric</t>
  </si>
  <si>
    <t>PRUNIER Laure</t>
  </si>
  <si>
    <t>REAULT Yannick</t>
  </si>
  <si>
    <t>REEVES Rodney</t>
  </si>
  <si>
    <t>REGGI Florence</t>
  </si>
  <si>
    <t>RIGOULOT Stéphane</t>
  </si>
  <si>
    <t>RIMBAUD François</t>
  </si>
  <si>
    <t>RODRIGUES Jean</t>
  </si>
  <si>
    <t>ROUCH Michel</t>
  </si>
  <si>
    <t>ROUXEL David</t>
  </si>
  <si>
    <t>ROUZIC Dominique</t>
  </si>
  <si>
    <t>RUDEL Marcel</t>
  </si>
  <si>
    <t>RUELLE Xavier</t>
  </si>
  <si>
    <t>RUISSEL Amandine</t>
  </si>
  <si>
    <t>RUISSEL Christèle</t>
  </si>
  <si>
    <t>RUISSEL Didier</t>
  </si>
  <si>
    <t>SADOT Daniel</t>
  </si>
  <si>
    <t>SAVANCHOMKEO Anousay</t>
  </si>
  <si>
    <t>SEVIN Christophe</t>
  </si>
  <si>
    <t>SIMON Michel</t>
  </si>
  <si>
    <t>SIONVILLE Philippe</t>
  </si>
  <si>
    <t>SORET Lou-Ann</t>
  </si>
  <si>
    <t>SORET Mathéo</t>
  </si>
  <si>
    <t>SUARD Jean</t>
  </si>
  <si>
    <t>TAPIN Michel</t>
  </si>
  <si>
    <t>TRUDELLE Louisette</t>
  </si>
  <si>
    <t>VAIDIS Henri</t>
  </si>
  <si>
    <t>VILLEDIEU Valentin</t>
  </si>
  <si>
    <t>VIVIEN Joël</t>
  </si>
  <si>
    <t>YONNET Daniel</t>
  </si>
  <si>
    <t>Club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</si>
  <si>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</si>
  <si>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</si>
  <si>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</si>
  <si>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</si>
  <si>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</si>
  <si>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</si>
  <si>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</si>
  <si>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</si>
  <si>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Nb Ligne</t>
  </si>
  <si>
    <t>Total</t>
  </si>
  <si>
    <t>Moyenne</t>
  </si>
  <si>
    <t>Eliminatoire</t>
  </si>
  <si>
    <t>Cumul</t>
  </si>
  <si>
    <t>N° Licence</t>
  </si>
  <si>
    <t>Classement</t>
  </si>
  <si>
    <t>P</t>
  </si>
  <si>
    <t>M</t>
  </si>
  <si>
    <t>H</t>
  </si>
  <si>
    <t>SE</t>
  </si>
  <si>
    <t>BOWLING CLUB CHERBOURG</t>
  </si>
  <si>
    <t>V1</t>
  </si>
  <si>
    <t>FLERS BOWLING IMPACT</t>
  </si>
  <si>
    <t>V2</t>
  </si>
  <si>
    <t>F</t>
  </si>
  <si>
    <t>PATRONAGE LAÏQUE ARGENTAN</t>
  </si>
  <si>
    <t>V3</t>
  </si>
  <si>
    <t>ECOLE DE BOWLING DE CHERBOURG</t>
  </si>
  <si>
    <t>BOWLING CLUB DE L'AIGLE</t>
  </si>
  <si>
    <t>CA</t>
  </si>
  <si>
    <t>ECOLE DE BOWLING D'ARGENTAN</t>
  </si>
  <si>
    <t>LES LEOPARDS CAEN-NORMANDIE</t>
  </si>
  <si>
    <t>BAD BOYS SAINT-LO</t>
  </si>
  <si>
    <t>E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</si>
  <si>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</si>
  <si>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</si>
  <si>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</si>
  <si>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</si>
  <si>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</si>
  <si>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</si>
  <si>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</si>
  <si>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</si>
  <si>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</si>
  <si>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</si>
  <si>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</si>
  <si>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</si>
  <si>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14</t>
  </si>
  <si>
    <t>50</t>
  </si>
  <si>
    <t>61</t>
  </si>
  <si>
    <t>98</t>
  </si>
  <si>
    <t>79</t>
  </si>
  <si>
    <t>86</t>
  </si>
  <si>
    <t>91</t>
  </si>
  <si>
    <t>78</t>
  </si>
  <si>
    <t>89</t>
  </si>
  <si>
    <t>96</t>
  </si>
  <si>
    <t>87</t>
  </si>
  <si>
    <t>93</t>
  </si>
  <si>
    <t>EAGLES BOWLING VIRE</t>
  </si>
  <si>
    <t>85</t>
  </si>
  <si>
    <t>92</t>
  </si>
  <si>
    <t>99</t>
  </si>
  <si>
    <t>12</t>
  </si>
  <si>
    <t>11</t>
  </si>
  <si>
    <t xml:space="preserve">Classement </t>
  </si>
  <si>
    <t>Hdcp V3</t>
  </si>
  <si>
    <t xml:space="preserve">Total </t>
  </si>
  <si>
    <t>Clt</t>
  </si>
  <si>
    <t>DRAGON BOWL BAYEUX</t>
  </si>
  <si>
    <t>88</t>
  </si>
  <si>
    <t>13</t>
  </si>
  <si>
    <t>94</t>
  </si>
  <si>
    <t>Ligne 9</t>
  </si>
  <si>
    <t>Série 3</t>
  </si>
  <si>
    <t>ECOLE DE BOWLING DE SAINT LO</t>
  </si>
  <si>
    <t>MI</t>
  </si>
  <si>
    <t>Promotion</t>
  </si>
  <si>
    <t>ABADIE Laurent</t>
  </si>
  <si>
    <t>BJ</t>
  </si>
  <si>
    <t>Excellence</t>
  </si>
  <si>
    <t>ALTHOFFER Pascal</t>
  </si>
  <si>
    <t>AMBROIS Laurent</t>
  </si>
  <si>
    <t>Honneur</t>
  </si>
  <si>
    <t>AUGER Madeleine</t>
  </si>
  <si>
    <t>AUMONT Martial</t>
  </si>
  <si>
    <t>BARADU Clément</t>
  </si>
  <si>
    <t>BARROSO Christian</t>
  </si>
  <si>
    <t>BASLE Pascal</t>
  </si>
  <si>
    <t>BLANCHARD Stéphane</t>
  </si>
  <si>
    <t>BONNAVENTURE Philippe</t>
  </si>
  <si>
    <t>BOUCRET Guy</t>
  </si>
  <si>
    <t>BOUCRET Romain</t>
  </si>
  <si>
    <t>Elite</t>
  </si>
  <si>
    <t>BOURGES Martine</t>
  </si>
  <si>
    <t>BOUVAINE Jacques</t>
  </si>
  <si>
    <t>BOUVAINE Pierre</t>
  </si>
  <si>
    <t>BOXSTAEL Johan</t>
  </si>
  <si>
    <t>BREMOND Françoise</t>
  </si>
  <si>
    <t>BREMOND Michel</t>
  </si>
  <si>
    <t>BUSNOULT Célia</t>
  </si>
  <si>
    <t>CALLO Jean-Claude</t>
  </si>
  <si>
    <t>CALLO Myriam</t>
  </si>
  <si>
    <t>CANTEUX Andrée</t>
  </si>
  <si>
    <t>CANTEUX Thierry</t>
  </si>
  <si>
    <t>CATHERINE Christophe</t>
  </si>
  <si>
    <t>CHANTELOUP Christophe</t>
  </si>
  <si>
    <t>CHAPE Jérôme</t>
  </si>
  <si>
    <t>CHARRON Dominique</t>
  </si>
  <si>
    <t>CHEVALIER Louis</t>
  </si>
  <si>
    <t>CHUQUET Guy</t>
  </si>
  <si>
    <t>CLAVIER Françoise</t>
  </si>
  <si>
    <t>COOPER Jeffrey-Robert</t>
  </si>
  <si>
    <t>DE SMET Christiane</t>
  </si>
  <si>
    <t>DEGEL Jacqueline</t>
  </si>
  <si>
    <t>DELAFOSSE Florian</t>
  </si>
  <si>
    <t>DELAFOSSE Nicolas</t>
  </si>
  <si>
    <t>DELAUNAY Fabrice</t>
  </si>
  <si>
    <t>DELESTRE Lionel</t>
  </si>
  <si>
    <t>DEMARLE Guy</t>
  </si>
  <si>
    <t>DERAMBURE Bernard</t>
  </si>
  <si>
    <t>DESPRES Amandine</t>
  </si>
  <si>
    <t>DESPRES Amélie</t>
  </si>
  <si>
    <t>DESPRES Grégoire</t>
  </si>
  <si>
    <t>DUFOUR Marcel</t>
  </si>
  <si>
    <t>DUTHEIL Claudine</t>
  </si>
  <si>
    <t>DUVAL Guillaume</t>
  </si>
  <si>
    <t>DUVAL Patrick</t>
  </si>
  <si>
    <t>ENGUEHARD Nathalie</t>
  </si>
  <si>
    <t>ETIENNE Eric</t>
  </si>
  <si>
    <t>FOUIN Marie-Claude</t>
  </si>
  <si>
    <t>FOULON Pascal</t>
  </si>
  <si>
    <t>GADAIS Alain</t>
  </si>
  <si>
    <t>GADAIS Catherine</t>
  </si>
  <si>
    <t>GADAIS Lucie</t>
  </si>
  <si>
    <t>GANNE Gilles</t>
  </si>
  <si>
    <t>GARCON Pascal</t>
  </si>
  <si>
    <t>GICQUEL Marc</t>
  </si>
  <si>
    <t>GOODEY Verna-Lesley</t>
  </si>
  <si>
    <t>GOSSELIN Michèle</t>
  </si>
  <si>
    <t>GRESSELIN Cyrille</t>
  </si>
  <si>
    <t>GUERREY Daniel</t>
  </si>
  <si>
    <t>GUERREY Marie France</t>
  </si>
  <si>
    <t>GULER Fikri</t>
  </si>
  <si>
    <t>HAMON Chantal</t>
  </si>
  <si>
    <t>HORION François</t>
  </si>
  <si>
    <t>HOUY Thierry</t>
  </si>
  <si>
    <t>HUET Karine</t>
  </si>
  <si>
    <t>INTELISANO Stéphane</t>
  </si>
  <si>
    <t>JOSSET Pierre</t>
  </si>
  <si>
    <t>JOUBERT Pierre Philippe</t>
  </si>
  <si>
    <t>KAISER Laurent</t>
  </si>
  <si>
    <t>KATANA Claude-Alain</t>
  </si>
  <si>
    <t>KORECKI Ladislas</t>
  </si>
  <si>
    <t>LAROQUE Elisabeth</t>
  </si>
  <si>
    <t>LE BREUT Elisabeth</t>
  </si>
  <si>
    <t>LE BREUT Thierry</t>
  </si>
  <si>
    <t>LE TERRIER Guillaume</t>
  </si>
  <si>
    <t>LE TERRIER Isabelle</t>
  </si>
  <si>
    <t>LEBARBIER Léo</t>
  </si>
  <si>
    <t>LECARPENTIER Denis</t>
  </si>
  <si>
    <t>LECARPENTIER Nathan</t>
  </si>
  <si>
    <t>LECARPENTIER Régis</t>
  </si>
  <si>
    <t>LECOMTE Laurent</t>
  </si>
  <si>
    <t>LECONTE Christophe</t>
  </si>
  <si>
    <t>LEFILLATRE Denis</t>
  </si>
  <si>
    <t>LEGENDRE Sabrina</t>
  </si>
  <si>
    <t>LEGRAS Jérôme</t>
  </si>
  <si>
    <t>LEGUERRIER Mathias</t>
  </si>
  <si>
    <t>LEGUILLIER Patricia</t>
  </si>
  <si>
    <t>LELERRE Catherine</t>
  </si>
  <si>
    <t>LELERRE Daniel</t>
  </si>
  <si>
    <t>LELERRE Françoise</t>
  </si>
  <si>
    <t>LELIEVRE Dominique</t>
  </si>
  <si>
    <t>LEMAZURIER Annie</t>
  </si>
  <si>
    <t>LEMERAY Matteo</t>
  </si>
  <si>
    <t>LEMIERE Laurie</t>
  </si>
  <si>
    <t>LEMOIGNE Christian</t>
  </si>
  <si>
    <t>LEPAGE Hubert</t>
  </si>
  <si>
    <t>LEPARQUIER Didier</t>
  </si>
  <si>
    <t>AMEYE Bertrand</t>
  </si>
  <si>
    <t>PO</t>
  </si>
  <si>
    <t>BARADU Sarah</t>
  </si>
  <si>
    <t>BENOIST Denis</t>
  </si>
  <si>
    <t>BENOIST Valentin</t>
  </si>
  <si>
    <t>BIGOT Eric</t>
  </si>
  <si>
    <t>BUSNOULT Sandrine</t>
  </si>
  <si>
    <t>CAILLY Christine</t>
  </si>
  <si>
    <t>CANU Didier</t>
  </si>
  <si>
    <t>CARU Gaëtan</t>
  </si>
  <si>
    <t>CARU-COUBRUN Anne</t>
  </si>
  <si>
    <t>CHEDOT Viviane</t>
  </si>
  <si>
    <t>CORDIER Laurette</t>
  </si>
  <si>
    <t>CULLERON Noémie</t>
  </si>
  <si>
    <t>HENRY Georges</t>
  </si>
  <si>
    <t>JOUIN Stéphane</t>
  </si>
  <si>
    <t>LAGREVE Yann</t>
  </si>
  <si>
    <t>LECORDIER Emmanuel</t>
  </si>
  <si>
    <t>LEDANOIS Nathalie</t>
  </si>
  <si>
    <t>LELIEVRE Grégory</t>
  </si>
  <si>
    <t>LEPRINCE Christine</t>
  </si>
  <si>
    <t>MARIE Stéphane</t>
  </si>
  <si>
    <t>MERCIER Axelle</t>
  </si>
  <si>
    <t>METTE Théophile</t>
  </si>
  <si>
    <t>MOISY Jean-Paul</t>
  </si>
  <si>
    <t>MOULIN Jimmy</t>
  </si>
  <si>
    <t>REGGI Philippe</t>
  </si>
  <si>
    <t>SABA Franco</t>
  </si>
  <si>
    <t>SEVERIN David</t>
  </si>
  <si>
    <t>TOMINI Pascal</t>
  </si>
  <si>
    <t>VAQUEZ Jonas</t>
  </si>
  <si>
    <t>VICTOR Pascal</t>
  </si>
  <si>
    <t>Championnat Fédéral Individuel Honneur et Promotion Manche</t>
  </si>
  <si>
    <t>2 63424</t>
  </si>
  <si>
    <t>12 103638</t>
  </si>
  <si>
    <t>99 61777</t>
  </si>
  <si>
    <t>99 61779</t>
  </si>
  <si>
    <t>99 61778</t>
  </si>
  <si>
    <t>98 61046</t>
  </si>
  <si>
    <t>HOUBRE Julie</t>
  </si>
  <si>
    <t>13 105577</t>
  </si>
  <si>
    <t>2 64676</t>
  </si>
  <si>
    <t>15</t>
  </si>
  <si>
    <t>ANFRAY Anthony</t>
  </si>
  <si>
    <t>LEBOUC Maxime</t>
  </si>
  <si>
    <t>LECERF Jean-Luc</t>
  </si>
  <si>
    <t>ASSELIN Line</t>
  </si>
  <si>
    <t>BENOIT Jérôme</t>
  </si>
  <si>
    <t>BONNOUVRIER Jean-Marc</t>
  </si>
  <si>
    <t>BOUILLON Amélie</t>
  </si>
  <si>
    <t>BREHIER Julien</t>
  </si>
  <si>
    <t>CARIOU Thierry</t>
  </si>
  <si>
    <t>CHARBAUT Eddy</t>
  </si>
  <si>
    <t>CHARBIDES Christian</t>
  </si>
  <si>
    <t>DERSEL Liliane</t>
  </si>
  <si>
    <t>DERSEL Michel</t>
  </si>
  <si>
    <t>DUTHEIL Jean-Yves</t>
  </si>
  <si>
    <t>GOUREMAN Dylan</t>
  </si>
  <si>
    <t>HAMARD Fanny</t>
  </si>
  <si>
    <t>LANGLOIS-BERTHELOT Cécile</t>
  </si>
  <si>
    <t>LE GRIVES Jean-Baptiste</t>
  </si>
  <si>
    <t>LE MOËL Jean-Claude</t>
  </si>
  <si>
    <t>LEGOUIX Steven</t>
  </si>
  <si>
    <t>LEONARD Corentin</t>
  </si>
  <si>
    <t>LEPARQUIER Pierre</t>
  </si>
  <si>
    <t>MAGNIN Alain</t>
  </si>
  <si>
    <t>MATHURIN Elodie</t>
  </si>
  <si>
    <t>MONTREIL Loïc</t>
  </si>
  <si>
    <t>MOREAU Anaïs</t>
  </si>
  <si>
    <t>NARDI COLOME Serge</t>
  </si>
  <si>
    <t>NOYER Patrice</t>
  </si>
  <si>
    <t>OLIVEIRA David</t>
  </si>
  <si>
    <t>PRUNIER Lucas</t>
  </si>
  <si>
    <t>RICHART Claude</t>
  </si>
  <si>
    <t>RIDOUX Frédéric</t>
  </si>
  <si>
    <t>SEYLLER Tony</t>
  </si>
  <si>
    <t>VASTEL Justine</t>
  </si>
  <si>
    <t>VAUTIER-GAUMIN Maxime</t>
  </si>
  <si>
    <t>9 97589</t>
  </si>
  <si>
    <t>12 104443</t>
  </si>
  <si>
    <t>04</t>
  </si>
  <si>
    <t>0104179</t>
  </si>
  <si>
    <t>0106045</t>
  </si>
  <si>
    <t>16</t>
  </si>
  <si>
    <t>05</t>
  </si>
  <si>
    <t>0090024</t>
  </si>
  <si>
    <t>01</t>
  </si>
  <si>
    <t>0061952</t>
  </si>
  <si>
    <t>0105981</t>
  </si>
  <si>
    <t>09</t>
  </si>
  <si>
    <t>0098203</t>
  </si>
  <si>
    <t>10</t>
  </si>
  <si>
    <t>0100756</t>
  </si>
  <si>
    <t>0108166</t>
  </si>
  <si>
    <t>0002220</t>
  </si>
  <si>
    <t>0061458</t>
  </si>
  <si>
    <t>0105130</t>
  </si>
  <si>
    <t>0106320</t>
  </si>
  <si>
    <t>0072536</t>
  </si>
  <si>
    <t>02</t>
  </si>
  <si>
    <t>0063393</t>
  </si>
  <si>
    <t>0106537</t>
  </si>
  <si>
    <t>0106538</t>
  </si>
  <si>
    <t>0108162</t>
  </si>
  <si>
    <t>08</t>
  </si>
  <si>
    <t>0106481</t>
  </si>
  <si>
    <t>0100758</t>
  </si>
  <si>
    <t>0064647</t>
  </si>
  <si>
    <t>0096890</t>
  </si>
  <si>
    <t>0100759</t>
  </si>
  <si>
    <t>0100753</t>
  </si>
  <si>
    <t>0107721</t>
  </si>
  <si>
    <t>0104435</t>
  </si>
  <si>
    <t>0040265</t>
  </si>
  <si>
    <t>07</t>
  </si>
  <si>
    <t>0094440</t>
  </si>
  <si>
    <t>0100224</t>
  </si>
  <si>
    <t>0107442</t>
  </si>
  <si>
    <t>0097588</t>
  </si>
  <si>
    <t>0097589</t>
  </si>
  <si>
    <t>0093642</t>
  </si>
  <si>
    <t>17</t>
  </si>
  <si>
    <t>0104424</t>
  </si>
  <si>
    <t>0106046</t>
  </si>
  <si>
    <t>0106919</t>
  </si>
  <si>
    <t>0061038</t>
  </si>
  <si>
    <t>0070542</t>
  </si>
  <si>
    <t>0017371</t>
  </si>
  <si>
    <t>0000508</t>
  </si>
  <si>
    <t>0107103</t>
  </si>
  <si>
    <t>0107288</t>
  </si>
  <si>
    <t>0109596</t>
  </si>
  <si>
    <t>0105324</t>
  </si>
  <si>
    <t>0104421</t>
  </si>
  <si>
    <t>0056770</t>
  </si>
  <si>
    <t>0061634</t>
  </si>
  <si>
    <t>0104690</t>
  </si>
  <si>
    <t>00</t>
  </si>
  <si>
    <t>0110708</t>
  </si>
  <si>
    <t>0107878</t>
  </si>
  <si>
    <t>0027559</t>
  </si>
  <si>
    <t>0099568</t>
  </si>
  <si>
    <t>0106048</t>
  </si>
  <si>
    <t>0099023</t>
  </si>
  <si>
    <t>06</t>
  </si>
  <si>
    <t>0092129</t>
  </si>
  <si>
    <t>0090149</t>
  </si>
  <si>
    <t>0101869</t>
  </si>
  <si>
    <t>0089759</t>
  </si>
  <si>
    <t>0109001</t>
  </si>
  <si>
    <t>0109242</t>
  </si>
  <si>
    <t>0112277</t>
  </si>
  <si>
    <t>0106475</t>
  </si>
  <si>
    <t>0097443</t>
  </si>
  <si>
    <t>0060515</t>
  </si>
  <si>
    <t>0103656</t>
  </si>
  <si>
    <t>0111732</t>
  </si>
  <si>
    <t>0090148</t>
  </si>
  <si>
    <t>0060872</t>
  </si>
  <si>
    <t>0104693</t>
  </si>
  <si>
    <t>0063683</t>
  </si>
  <si>
    <t>0103869</t>
  </si>
  <si>
    <t>0032111</t>
  </si>
  <si>
    <t>0065510</t>
  </si>
  <si>
    <t>0067990</t>
  </si>
  <si>
    <t>0102921</t>
  </si>
  <si>
    <t>0099983</t>
  </si>
  <si>
    <t>0101479</t>
  </si>
  <si>
    <t>0108723</t>
  </si>
  <si>
    <t>0111905</t>
  </si>
  <si>
    <t>0034616</t>
  </si>
  <si>
    <t>0001278</t>
  </si>
  <si>
    <t>0063344</t>
  </si>
  <si>
    <t>0042093</t>
  </si>
  <si>
    <t>0098997</t>
  </si>
  <si>
    <t>0098273</t>
  </si>
  <si>
    <t>0098199</t>
  </si>
  <si>
    <t>0064649</t>
  </si>
  <si>
    <t>0110041</t>
  </si>
  <si>
    <t>0112075</t>
  </si>
  <si>
    <t>0109217</t>
  </si>
  <si>
    <t>0058092</t>
  </si>
  <si>
    <t>0098594</t>
  </si>
  <si>
    <t>0042627</t>
  </si>
  <si>
    <t>0045336</t>
  </si>
  <si>
    <t>0105123</t>
  </si>
  <si>
    <t>0075885</t>
  </si>
  <si>
    <t>03</t>
  </si>
  <si>
    <t>0064927</t>
  </si>
  <si>
    <t>0105541</t>
  </si>
  <si>
    <t>0065499</t>
  </si>
  <si>
    <t>0105568</t>
  </si>
  <si>
    <t>0104437</t>
  </si>
  <si>
    <t>0108342</t>
  </si>
  <si>
    <t>0047411</t>
  </si>
  <si>
    <t>0094986</t>
  </si>
  <si>
    <t>0094987</t>
  </si>
  <si>
    <t>0006530</t>
  </si>
  <si>
    <t>0102310</t>
  </si>
  <si>
    <t>0108165</t>
  </si>
  <si>
    <t>0105116</t>
  </si>
  <si>
    <t>0091036</t>
  </si>
  <si>
    <t>0064676</t>
  </si>
  <si>
    <t>0107289</t>
  </si>
  <si>
    <t>0007604</t>
  </si>
  <si>
    <t>0105716</t>
  </si>
  <si>
    <t>0101870</t>
  </si>
  <si>
    <t>0035798</t>
  </si>
  <si>
    <t>0056469</t>
  </si>
  <si>
    <t>0106663</t>
  </si>
  <si>
    <t>0105570</t>
  </si>
  <si>
    <t>0103659</t>
  </si>
  <si>
    <t>0111770</t>
  </si>
  <si>
    <t>0098909</t>
  </si>
  <si>
    <t>0060602</t>
  </si>
  <si>
    <t>0110178</t>
  </si>
  <si>
    <t>0104181</t>
  </si>
  <si>
    <t>0105577</t>
  </si>
  <si>
    <t>0063488</t>
  </si>
  <si>
    <t>0063489</t>
  </si>
  <si>
    <t>0111907</t>
  </si>
  <si>
    <t>0095299</t>
  </si>
  <si>
    <t>0109783</t>
  </si>
  <si>
    <t>0108298</t>
  </si>
  <si>
    <t>0089246</t>
  </si>
  <si>
    <t>0099376</t>
  </si>
  <si>
    <t>0105132</t>
  </si>
  <si>
    <t>0107726</t>
  </si>
  <si>
    <t>0020867</t>
  </si>
  <si>
    <t>0104441</t>
  </si>
  <si>
    <t>0104442</t>
  </si>
  <si>
    <t>0070980</t>
  </si>
  <si>
    <t>0100533</t>
  </si>
  <si>
    <t>0060350</t>
  </si>
  <si>
    <t>0106653</t>
  </si>
  <si>
    <t>0107104</t>
  </si>
  <si>
    <t>0061385</t>
  </si>
  <si>
    <t>0091893</t>
  </si>
  <si>
    <t>0108299</t>
  </si>
  <si>
    <t>0094040</t>
  </si>
  <si>
    <t>0103638</t>
  </si>
  <si>
    <t>0086154</t>
  </si>
  <si>
    <t>0104413</t>
  </si>
  <si>
    <t>0061953</t>
  </si>
  <si>
    <t>0104414</t>
  </si>
  <si>
    <t>0015402</t>
  </si>
  <si>
    <t>0106047</t>
  </si>
  <si>
    <t>0090150</t>
  </si>
  <si>
    <t>0103037</t>
  </si>
  <si>
    <t>0103801</t>
  </si>
  <si>
    <t>0098268</t>
  </si>
  <si>
    <t>0107723</t>
  </si>
  <si>
    <t>0090151</t>
  </si>
  <si>
    <t>0069894</t>
  </si>
  <si>
    <t>0061459</t>
  </si>
  <si>
    <t>0061387</t>
  </si>
  <si>
    <t>0064439</t>
  </si>
  <si>
    <t>0064274</t>
  </si>
  <si>
    <t>0073496</t>
  </si>
  <si>
    <t>0060201</t>
  </si>
  <si>
    <t>0063342</t>
  </si>
  <si>
    <t>0028259</t>
  </si>
  <si>
    <t>0103186</t>
  </si>
  <si>
    <t>0108300</t>
  </si>
  <si>
    <t>0099576</t>
  </si>
  <si>
    <t>0111362</t>
  </si>
  <si>
    <t>0103039</t>
  </si>
  <si>
    <t>0104443</t>
  </si>
  <si>
    <t>0103040</t>
  </si>
  <si>
    <t>0105373</t>
  </si>
  <si>
    <t>0056804</t>
  </si>
  <si>
    <t>0111904</t>
  </si>
  <si>
    <t>0106921</t>
  </si>
  <si>
    <t>0058577</t>
  </si>
  <si>
    <t>0083760</t>
  </si>
  <si>
    <t>0063963</t>
  </si>
  <si>
    <t>0053080</t>
  </si>
  <si>
    <t>0106486</t>
  </si>
  <si>
    <t>0072540</t>
  </si>
  <si>
    <t>0096722</t>
  </si>
  <si>
    <t>0064175</t>
  </si>
  <si>
    <t>0061778</t>
  </si>
  <si>
    <t>0061779</t>
  </si>
  <si>
    <t>0099377</t>
  </si>
  <si>
    <t>0099378</t>
  </si>
  <si>
    <t>0108742</t>
  </si>
  <si>
    <t>0106439</t>
  </si>
  <si>
    <t>0097487</t>
  </si>
  <si>
    <t>0104086</t>
  </si>
  <si>
    <t>0106648</t>
  </si>
  <si>
    <t>0063424</t>
  </si>
  <si>
    <t>0103804</t>
  </si>
  <si>
    <t>0107724</t>
  </si>
  <si>
    <t>0100223</t>
  </si>
  <si>
    <t>0098206</t>
  </si>
  <si>
    <t>0101850</t>
  </si>
  <si>
    <t>0106318</t>
  </si>
  <si>
    <t>0102313</t>
  </si>
  <si>
    <t>0061042</t>
  </si>
  <si>
    <t>0110323</t>
  </si>
  <si>
    <t>0111667</t>
  </si>
  <si>
    <t>0107980</t>
  </si>
  <si>
    <t>0103349</t>
  </si>
  <si>
    <t>0071397</t>
  </si>
  <si>
    <t>0092174</t>
  </si>
  <si>
    <t>0061048</t>
  </si>
  <si>
    <t>0046291</t>
  </si>
  <si>
    <t>0108370</t>
  </si>
  <si>
    <t>0108163</t>
  </si>
  <si>
    <t>0105685</t>
  </si>
  <si>
    <t>0111548</t>
  </si>
  <si>
    <t>0099486</t>
  </si>
  <si>
    <t>0101423</t>
  </si>
  <si>
    <t>0099487</t>
  </si>
  <si>
    <t>0111882</t>
  </si>
  <si>
    <t>0111771</t>
  </si>
  <si>
    <t>0025087</t>
  </si>
  <si>
    <t>0041915</t>
  </si>
  <si>
    <t>0093425</t>
  </si>
  <si>
    <t>0065218</t>
  </si>
  <si>
    <t>0101481</t>
  </si>
  <si>
    <t>0065219</t>
  </si>
  <si>
    <t>0103899</t>
  </si>
  <si>
    <t>0058886</t>
  </si>
  <si>
    <t>0086271</t>
  </si>
  <si>
    <t>0089240</t>
  </si>
  <si>
    <t>0111639</t>
  </si>
  <si>
    <t>0053375</t>
  </si>
  <si>
    <t>0061768</t>
  </si>
  <si>
    <t>0102916</t>
  </si>
  <si>
    <t>0101567</t>
  </si>
  <si>
    <t>0101568</t>
  </si>
  <si>
    <t>0012910</t>
  </si>
  <si>
    <t>0099569</t>
  </si>
  <si>
    <t>0098275</t>
  </si>
  <si>
    <t>0102122</t>
  </si>
  <si>
    <t>0061046</t>
  </si>
  <si>
    <t>0103862</t>
  </si>
  <si>
    <t>0093421</t>
  </si>
  <si>
    <t>0060200</t>
  </si>
  <si>
    <t>0088658</t>
  </si>
  <si>
    <t>0101482</t>
  </si>
  <si>
    <t>0098207</t>
  </si>
  <si>
    <t>0098208</t>
  </si>
  <si>
    <t>0095557</t>
  </si>
  <si>
    <t>0061869</t>
  </si>
  <si>
    <t>0090495</t>
  </si>
  <si>
    <t>0102960</t>
  </si>
  <si>
    <t>0091087</t>
  </si>
  <si>
    <t>0106029</t>
  </si>
  <si>
    <t>0061455</t>
  </si>
  <si>
    <t>0093424</t>
  </si>
  <si>
    <t>0102915</t>
  </si>
  <si>
    <t>0088092</t>
  </si>
  <si>
    <t>0105141</t>
  </si>
  <si>
    <t>0105142</t>
  </si>
  <si>
    <t>0103643</t>
  </si>
  <si>
    <t>0099412</t>
  </si>
  <si>
    <t>0089135</t>
  </si>
  <si>
    <t>0106487</t>
  </si>
  <si>
    <t>0061777</t>
  </si>
  <si>
    <t>0065220</t>
  </si>
  <si>
    <t>0106441</t>
  </si>
  <si>
    <t>0107367</t>
  </si>
  <si>
    <t>0108468</t>
  </si>
  <si>
    <t>0106436</t>
  </si>
  <si>
    <t>0104924</t>
  </si>
  <si>
    <t>0109053</t>
  </si>
  <si>
    <t>0095902</t>
  </si>
  <si>
    <t>0102927</t>
  </si>
  <si>
    <t>ABADIE-GUILLOT Isabelle</t>
  </si>
  <si>
    <t>?</t>
  </si>
  <si>
    <t>ANDRE Jean-Pierre</t>
  </si>
  <si>
    <t>VIKINGS CALVADOS</t>
  </si>
  <si>
    <t>BROSSARD Gilbert</t>
  </si>
  <si>
    <t>CARU Gabin</t>
  </si>
  <si>
    <t>CHARBAUT Dominique</t>
  </si>
  <si>
    <t>CORNANGUER-DEVISE Eulalie</t>
  </si>
  <si>
    <t>CRISTEL Eric</t>
  </si>
  <si>
    <t>CUISINIER Cynthia</t>
  </si>
  <si>
    <t>DE JESUS DIT GOMES Nicolas</t>
  </si>
  <si>
    <t>DRIEU Stéphanie</t>
  </si>
  <si>
    <t>DUCHESNE Martin</t>
  </si>
  <si>
    <t>DUFOUR Didier</t>
  </si>
  <si>
    <t>FAUTRAT Stéphane</t>
  </si>
  <si>
    <t>FERT Edgar</t>
  </si>
  <si>
    <t>FOUCHER Marie-Christine</t>
  </si>
  <si>
    <t>GERMAIN Arnaud</t>
  </si>
  <si>
    <t>I</t>
  </si>
  <si>
    <t>GUILLOUF Patrice</t>
  </si>
  <si>
    <t>BOWLING DE CAEN MONDEVILLE</t>
  </si>
  <si>
    <t>KELLER Antonin</t>
  </si>
  <si>
    <t>LAMADE Jean-Marie</t>
  </si>
  <si>
    <t>LE GALL Servane</t>
  </si>
  <si>
    <t>LE MOEL Adrian</t>
  </si>
  <si>
    <t>LEPROULT Emmanuel</t>
  </si>
  <si>
    <t>LEVESQUE Jérémy</t>
  </si>
  <si>
    <t>MAINCENT Dominique</t>
  </si>
  <si>
    <t>MARGUERY Lou-Nha</t>
  </si>
  <si>
    <t>METTE Léonore</t>
  </si>
  <si>
    <t>MOUETTE Amalric</t>
  </si>
  <si>
    <t>NAGA Gaëtan</t>
  </si>
  <si>
    <t>NAGA Yoann</t>
  </si>
  <si>
    <t>PENLOUP Gérard</t>
  </si>
  <si>
    <t>PERRIN Victor</t>
  </si>
  <si>
    <t>PISSIS Elliot</t>
  </si>
  <si>
    <t>PRUNOT Dominique</t>
  </si>
  <si>
    <t>QUIGNON Xavier</t>
  </si>
  <si>
    <t>SAVANCHOMKEO Khanxay</t>
  </si>
  <si>
    <t>THOUROUDE Sandrine</t>
  </si>
  <si>
    <t>VINDARD Gilbert</t>
  </si>
  <si>
    <t>SAINT-LÔ MACAO, le 29 janvier 2017</t>
  </si>
  <si>
    <t>0112766</t>
  </si>
  <si>
    <t>ALLEAUME Thierry</t>
  </si>
  <si>
    <t>18</t>
  </si>
  <si>
    <t>0113439</t>
  </si>
  <si>
    <t>JU</t>
  </si>
  <si>
    <t>AMARE Tanguy</t>
  </si>
  <si>
    <t>0113922</t>
  </si>
  <si>
    <t>AMINI Tamim</t>
  </si>
  <si>
    <t>0112917</t>
  </si>
  <si>
    <t>BAKER Harry</t>
  </si>
  <si>
    <t>0113808</t>
  </si>
  <si>
    <t>BAUDOT Bruno</t>
  </si>
  <si>
    <t>0113807</t>
  </si>
  <si>
    <t>BAUDOT Estelle</t>
  </si>
  <si>
    <t>0114116</t>
  </si>
  <si>
    <t>BONNOUVRIER Valentin</t>
  </si>
  <si>
    <t>0114119</t>
  </si>
  <si>
    <t>BOUET Bruno</t>
  </si>
  <si>
    <t>0113803</t>
  </si>
  <si>
    <t>BRANGER Jean-Michel</t>
  </si>
  <si>
    <t>0113598</t>
  </si>
  <si>
    <t>CLOUET Wilfried</t>
  </si>
  <si>
    <t>0112635</t>
  </si>
  <si>
    <t>DARDENNE Thierry</t>
  </si>
  <si>
    <t>DELABRIERE François</t>
  </si>
  <si>
    <t>0012755</t>
  </si>
  <si>
    <t>DUFOUR Françoise</t>
  </si>
  <si>
    <t>0113921</t>
  </si>
  <si>
    <t>DURIEZ Souleyman</t>
  </si>
  <si>
    <t>0012129</t>
  </si>
  <si>
    <t>DUVAL Yannick</t>
  </si>
  <si>
    <t>0114262</t>
  </si>
  <si>
    <t>FAGNEN Jonathan</t>
  </si>
  <si>
    <t>0114263</t>
  </si>
  <si>
    <t>FAGNEN Lenny</t>
  </si>
  <si>
    <t>0113597</t>
  </si>
  <si>
    <t>GANGNEUX-YNESTA Melina</t>
  </si>
  <si>
    <t>0114264</t>
  </si>
  <si>
    <t>GAUDICHE Tom</t>
  </si>
  <si>
    <t>0113805</t>
  </si>
  <si>
    <t>GOSSELIN Nicole</t>
  </si>
  <si>
    <t>0112715</t>
  </si>
  <si>
    <t>GUERIN Annick</t>
  </si>
  <si>
    <t>0112714</t>
  </si>
  <si>
    <t>GUERIN Jean-Pierre</t>
  </si>
  <si>
    <t>0113433</t>
  </si>
  <si>
    <t>GUIHENEUC Johan</t>
  </si>
  <si>
    <t>0113557</t>
  </si>
  <si>
    <t>HEBERT Mathis</t>
  </si>
  <si>
    <t>0114120</t>
  </si>
  <si>
    <t>HOORELBEKE Laurent</t>
  </si>
  <si>
    <t>0113710</t>
  </si>
  <si>
    <t>HUBERT-LE VEZOUET Julie</t>
  </si>
  <si>
    <t>0113804</t>
  </si>
  <si>
    <t>JACQUELIN Sébastien</t>
  </si>
  <si>
    <t>0113706</t>
  </si>
  <si>
    <t>JEANNE Bernard</t>
  </si>
  <si>
    <t>0033191</t>
  </si>
  <si>
    <t>JEGOU Patrick</t>
  </si>
  <si>
    <t/>
  </si>
  <si>
    <t>0113748</t>
  </si>
  <si>
    <t>KISTLER Audrey</t>
  </si>
  <si>
    <t>0113749</t>
  </si>
  <si>
    <t>KISTLER Romain</t>
  </si>
  <si>
    <t>0114132</t>
  </si>
  <si>
    <t>LAHAYE Adrien</t>
  </si>
  <si>
    <t>0113993</t>
  </si>
  <si>
    <t>LAROUDY Nicolas</t>
  </si>
  <si>
    <t>0114368</t>
  </si>
  <si>
    <t>LATINIER Gérard</t>
  </si>
  <si>
    <t>0113709</t>
  </si>
  <si>
    <t>LE VEZOUET Catherine</t>
  </si>
  <si>
    <t>0114181</t>
  </si>
  <si>
    <t>LEBATARD Pierre</t>
  </si>
  <si>
    <t>0113707</t>
  </si>
  <si>
    <t>LEBREC Raphaël</t>
  </si>
  <si>
    <t>0113518</t>
  </si>
  <si>
    <t>LECORDIER Lolita</t>
  </si>
  <si>
    <t>0112668</t>
  </si>
  <si>
    <t>LECOUTOUR Enzo</t>
  </si>
  <si>
    <t>0113806</t>
  </si>
  <si>
    <t>LEJEUNE Eric</t>
  </si>
  <si>
    <t>0113630</t>
  </si>
  <si>
    <t>LEPELLETIER Guillaume</t>
  </si>
  <si>
    <t>0114023</t>
  </si>
  <si>
    <t>LEROY Elodie</t>
  </si>
  <si>
    <t>0113809</t>
  </si>
  <si>
    <t>LESAGE Katia</t>
  </si>
  <si>
    <t>0112649</t>
  </si>
  <si>
    <t>LEVESQUE Jeremy</t>
  </si>
  <si>
    <t>0113901</t>
  </si>
  <si>
    <t>LHOTELLIER Marceau</t>
  </si>
  <si>
    <t>0113224</t>
  </si>
  <si>
    <t>LIBERT Julien</t>
  </si>
  <si>
    <t>0099574</t>
  </si>
  <si>
    <t>LIPSMEIER Médéric</t>
  </si>
  <si>
    <t>0101848</t>
  </si>
  <si>
    <t>LOYAU Pierre</t>
  </si>
  <si>
    <t>0088415</t>
  </si>
  <si>
    <t>MARCHAND Pierre</t>
  </si>
  <si>
    <t>0112640</t>
  </si>
  <si>
    <t>MARIE Florian</t>
  </si>
  <si>
    <t>MARIETTE-GUILLOUF Laure</t>
  </si>
  <si>
    <t>0113747</t>
  </si>
  <si>
    <t>MARTEL Tristan</t>
  </si>
  <si>
    <t>0112641</t>
  </si>
  <si>
    <t>MELLAL Samir</t>
  </si>
  <si>
    <t>0098595</t>
  </si>
  <si>
    <t>MESNIL David</t>
  </si>
  <si>
    <t>0114025</t>
  </si>
  <si>
    <t>OSMONT Celeste</t>
  </si>
  <si>
    <t>PETITPIERRE Julie</t>
  </si>
  <si>
    <t>0113810</t>
  </si>
  <si>
    <t>PICARDO Sully</t>
  </si>
  <si>
    <t>0065217</t>
  </si>
  <si>
    <t>POCINO Odile</t>
  </si>
  <si>
    <t>0114385</t>
  </si>
  <si>
    <t>REMOND Benoît</t>
  </si>
  <si>
    <t>0113618</t>
  </si>
  <si>
    <t>SALMON Jérôme</t>
  </si>
  <si>
    <t>0106684</t>
  </si>
  <si>
    <t>SOUDRILLE Fanny</t>
  </si>
  <si>
    <t>0062849</t>
  </si>
  <si>
    <t>SOUDRILLE Laurent</t>
  </si>
  <si>
    <t>NOR</t>
  </si>
  <si>
    <t>18 114473</t>
  </si>
  <si>
    <t>18 113518</t>
  </si>
  <si>
    <t>18 113810</t>
  </si>
  <si>
    <t>18 113630</t>
  </si>
  <si>
    <t>1 12129</t>
  </si>
  <si>
    <t>MADELAINE Sabrina</t>
  </si>
  <si>
    <t>0114473</t>
  </si>
  <si>
    <t>SAINT-LÔ MACAO, le 3 mars 2019</t>
  </si>
  <si>
    <t>0110987</t>
  </si>
  <si>
    <t>ALTUNBEY Ayhan</t>
  </si>
  <si>
    <t>MARCEY LES GREVES CLUB - MGC</t>
  </si>
  <si>
    <t>19</t>
  </si>
  <si>
    <t>0115626</t>
  </si>
  <si>
    <t>AUGEREAU Louis</t>
  </si>
  <si>
    <t>BELLIOT Myriam</t>
  </si>
  <si>
    <t>0115596</t>
  </si>
  <si>
    <t>BEVOUT Helene</t>
  </si>
  <si>
    <t>0030522</t>
  </si>
  <si>
    <t>BOISNARD Daniel</t>
  </si>
  <si>
    <t>0115835</t>
  </si>
  <si>
    <t>BOSSART Paul André</t>
  </si>
  <si>
    <t>0115625</t>
  </si>
  <si>
    <t>BOUCHAUD Alexis</t>
  </si>
  <si>
    <t>0115243</t>
  </si>
  <si>
    <t>BOUCHAUD Lucie</t>
  </si>
  <si>
    <t>84</t>
  </si>
  <si>
    <t>0000406</t>
  </si>
  <si>
    <t>BOUREL Daniel</t>
  </si>
  <si>
    <t>0114511</t>
  </si>
  <si>
    <t>BRISARD Enora</t>
  </si>
  <si>
    <t>0090217</t>
  </si>
  <si>
    <t>CACOCCIOLA Marie Noëlle</t>
  </si>
  <si>
    <t>0115996</t>
  </si>
  <si>
    <t>CAPARROS Daniel</t>
  </si>
  <si>
    <t>0115986</t>
  </si>
  <si>
    <t>CHANDESRIS Sandrine</t>
  </si>
  <si>
    <t>0115531</t>
  </si>
  <si>
    <t>CORBIN Christelle</t>
  </si>
  <si>
    <t>0116133</t>
  </si>
  <si>
    <t>COUGET Hugo</t>
  </si>
  <si>
    <t>0064083</t>
  </si>
  <si>
    <t>DANCIN Gérald</t>
  </si>
  <si>
    <t>0115602</t>
  </si>
  <si>
    <t>DESAHYES Corinne</t>
  </si>
  <si>
    <t>0115598</t>
  </si>
  <si>
    <t>DESHAYES Eric</t>
  </si>
  <si>
    <t>0115604</t>
  </si>
  <si>
    <t>DESHAYES Lana</t>
  </si>
  <si>
    <t>0115601</t>
  </si>
  <si>
    <t>DESHAYES Loane</t>
  </si>
  <si>
    <t>0115506</t>
  </si>
  <si>
    <t>DESPRES Cassandre</t>
  </si>
  <si>
    <t>0115230</t>
  </si>
  <si>
    <t>EPIARD Clara</t>
  </si>
  <si>
    <t>0115455</t>
  </si>
  <si>
    <t>GOUJON Bruno</t>
  </si>
  <si>
    <t>0099406</t>
  </si>
  <si>
    <t>GUERY Jean-Luc</t>
  </si>
  <si>
    <t>0104695</t>
  </si>
  <si>
    <t>GUILBERT Sylvia</t>
  </si>
  <si>
    <t>0115245</t>
  </si>
  <si>
    <t>HERPIN Laurent</t>
  </si>
  <si>
    <t>0014479</t>
  </si>
  <si>
    <t>HEUZE Bernadette</t>
  </si>
  <si>
    <t>0115621</t>
  </si>
  <si>
    <t>JAFFRE Mathéo</t>
  </si>
  <si>
    <t>0115873</t>
  </si>
  <si>
    <t>JULLIEN Yannick</t>
  </si>
  <si>
    <t>0115027</t>
  </si>
  <si>
    <t>LAGREVE Mathis</t>
  </si>
  <si>
    <t>0115456</t>
  </si>
  <si>
    <t>LAMOTTE Jean Charles</t>
  </si>
  <si>
    <t>0116134</t>
  </si>
  <si>
    <t>LEGOUIX Yoann</t>
  </si>
  <si>
    <t>0115997</t>
  </si>
  <si>
    <t>MARGEOT Pascal</t>
  </si>
  <si>
    <t>0115623</t>
  </si>
  <si>
    <t>MESNIL Titouan</t>
  </si>
  <si>
    <t>0114870</t>
  </si>
  <si>
    <t>MICHEL Jonathan</t>
  </si>
  <si>
    <t>0115457</t>
  </si>
  <si>
    <t>OUADEC Guillaume</t>
  </si>
  <si>
    <t>0053795</t>
  </si>
  <si>
    <t>POIROT Lucien</t>
  </si>
  <si>
    <t>0115507</t>
  </si>
  <si>
    <t>QUENAULT Clément</t>
  </si>
  <si>
    <t>0115622</t>
  </si>
  <si>
    <t>REMETER Hugo</t>
  </si>
  <si>
    <t>0106915</t>
  </si>
  <si>
    <t>RENAUD Clément</t>
  </si>
  <si>
    <t>0115224</t>
  </si>
  <si>
    <t>RIOU Nathalie</t>
  </si>
  <si>
    <t>0115985</t>
  </si>
  <si>
    <t>ROIG Florian</t>
  </si>
  <si>
    <t>0115558</t>
  </si>
  <si>
    <t>ROMMÉ Maxime</t>
  </si>
  <si>
    <t>0115229</t>
  </si>
  <si>
    <t>SALMON Loan</t>
  </si>
  <si>
    <t>0004327</t>
  </si>
  <si>
    <t>TASSET Daniel</t>
  </si>
  <si>
    <t>0115458</t>
  </si>
  <si>
    <t>TENG Savuht</t>
  </si>
  <si>
    <t>0115940</t>
  </si>
  <si>
    <t>VAUTHRIN Charles</t>
  </si>
  <si>
    <t>0115939</t>
  </si>
  <si>
    <t>VAUTHRIN Louis</t>
  </si>
  <si>
    <t>0115244</t>
  </si>
  <si>
    <t>ZIAJKO Fabienne</t>
  </si>
  <si>
    <t>0115246</t>
  </si>
  <si>
    <t>ZIAJKO Olivier</t>
  </si>
  <si>
    <t>15 108166</t>
  </si>
  <si>
    <t>7 93181</t>
  </si>
  <si>
    <t>16 108723</t>
  </si>
  <si>
    <t>19 115224</t>
  </si>
  <si>
    <t>87 53795</t>
  </si>
  <si>
    <t>10 99412</t>
  </si>
  <si>
    <t>17 111362</t>
  </si>
  <si>
    <t>12 104414</t>
  </si>
  <si>
    <t>12 104413</t>
  </si>
  <si>
    <t>12 104441</t>
  </si>
  <si>
    <t>VERNAY Annie</t>
  </si>
  <si>
    <t>Qualifié</t>
  </si>
  <si>
    <t>Qualifiée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</si>
</sst>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u val="single"/>
      <sz val="2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indexed="1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0" fillId="21" borderId="3" applyNumberFormat="0" applyFont="0" applyAlignment="0" applyProtection="0"/>
    <xf numFmtId="0" fontId="38" fillId="7" borderId="1" applyNumberFormat="0" applyAlignment="0" applyProtection="0"/>
    <xf numFmtId="0" fontId="3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2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3" borderId="9" applyNumberFormat="0" applyAlignment="0" applyProtection="0"/>
  </cellStyleXfs>
  <cellXfs count="140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1" xfId="0" applyFill="1" applyBorder="1" applyAlignment="1">
      <alignment/>
    </xf>
    <xf numFmtId="0" fontId="12" fillId="0" borderId="12" xfId="52" applyFont="1" applyBorder="1" applyAlignment="1">
      <alignment horizontal="centerContinuous" vertical="center" wrapText="1"/>
      <protection/>
    </xf>
    <xf numFmtId="0" fontId="12" fillId="0" borderId="13" xfId="52" applyFont="1" applyBorder="1" applyAlignment="1">
      <alignment horizontal="centerContinuous" vertical="center" wrapText="1"/>
      <protection/>
    </xf>
    <xf numFmtId="0" fontId="13" fillId="0" borderId="0" xfId="53" applyFont="1">
      <alignment/>
      <protection/>
    </xf>
    <xf numFmtId="0" fontId="13" fillId="0" borderId="14" xfId="53" applyFont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/>
      <protection/>
    </xf>
    <xf numFmtId="0" fontId="0" fillId="22" borderId="10" xfId="0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15" xfId="52" applyFont="1" applyBorder="1" applyAlignment="1">
      <alignment horizontal="centerContinuous"/>
      <protection/>
    </xf>
    <xf numFmtId="0" fontId="11" fillId="0" borderId="16" xfId="52" applyFont="1" applyBorder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17" xfId="52" applyFont="1" applyBorder="1" applyAlignment="1">
      <alignment horizontal="centerContinuous" vertical="center" wrapText="1"/>
      <protection/>
    </xf>
    <xf numFmtId="0" fontId="13" fillId="0" borderId="18" xfId="53" applyFont="1" applyBorder="1" applyAlignment="1">
      <alignment horizontal="centerContinuous"/>
      <protection/>
    </xf>
    <xf numFmtId="0" fontId="11" fillId="0" borderId="15" xfId="52" applyFont="1" applyBorder="1" applyAlignment="1">
      <alignment horizontal="centerContinuous" vertical="center"/>
      <protection/>
    </xf>
    <xf numFmtId="0" fontId="11" fillId="0" borderId="16" xfId="52" applyFont="1" applyBorder="1" applyAlignment="1">
      <alignment horizontal="centerContinuous" vertical="center"/>
      <protection/>
    </xf>
    <xf numFmtId="0" fontId="14" fillId="0" borderId="19" xfId="52" applyFont="1" applyBorder="1" applyAlignment="1">
      <alignment horizontal="centerContinuous" vertical="center" wrapText="1"/>
      <protection/>
    </xf>
    <xf numFmtId="0" fontId="14" fillId="0" borderId="20" xfId="52" applyFont="1" applyBorder="1" applyAlignment="1">
      <alignment horizontal="centerContinuous" vertical="center" wrapText="1"/>
      <protection/>
    </xf>
    <xf numFmtId="0" fontId="14" fillId="0" borderId="21" xfId="52" applyFont="1" applyBorder="1" applyAlignment="1">
      <alignment horizontal="centerContinuous" vertical="center" wrapText="1"/>
      <protection/>
    </xf>
    <xf numFmtId="0" fontId="15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22" xfId="52" applyFont="1" applyBorder="1" applyAlignment="1">
      <alignment horizontal="centerContinuous" vertical="center" wrapText="1"/>
      <protection/>
    </xf>
    <xf numFmtId="0" fontId="12" fillId="0" borderId="23" xfId="52" applyFont="1" applyBorder="1" applyAlignment="1">
      <alignment horizontal="centerContinuous" vertical="center" wrapText="1"/>
      <protection/>
    </xf>
    <xf numFmtId="0" fontId="12" fillId="0" borderId="24" xfId="52" applyFont="1" applyBorder="1" applyAlignment="1">
      <alignment horizontal="right" vertical="center" textRotation="90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0" fillId="7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6" fillId="0" borderId="25" xfId="52" applyFont="1" applyBorder="1" applyAlignment="1" applyProtection="1">
      <alignment horizontal="center" vertical="center"/>
      <protection locked="0"/>
    </xf>
    <xf numFmtId="0" fontId="16" fillId="0" borderId="25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1" fillId="0" borderId="25" xfId="52" applyFont="1" applyBorder="1" applyAlignment="1" applyProtection="1">
      <alignment horizontal="center" vertical="center"/>
      <protection locked="0"/>
    </xf>
    <xf numFmtId="0" fontId="23" fillId="0" borderId="11" xfId="52" applyFont="1" applyBorder="1" applyAlignment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" fontId="0" fillId="24" borderId="10" xfId="0" applyNumberFormat="1" applyFill="1" applyBorder="1" applyAlignment="1">
      <alignment horizont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1" fillId="0" borderId="0" xfId="53" applyFont="1" applyBorder="1" applyAlignment="1">
      <alignment horizontal="center" vertical="center"/>
      <protection/>
    </xf>
    <xf numFmtId="0" fontId="6" fillId="25" borderId="10" xfId="0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0" fontId="0" fillId="24" borderId="10" xfId="0" applyFill="1" applyBorder="1" applyAlignment="1">
      <alignment/>
    </xf>
    <xf numFmtId="0" fontId="8" fillId="0" borderId="0" xfId="53" applyAlignment="1">
      <alignment vertical="center"/>
      <protection/>
    </xf>
    <xf numFmtId="0" fontId="11" fillId="0" borderId="0" xfId="52" applyFont="1" applyBorder="1" applyAlignment="1">
      <alignment horizontal="centerContinuous"/>
      <protection/>
    </xf>
    <xf numFmtId="0" fontId="11" fillId="0" borderId="0" xfId="52" applyFont="1" applyBorder="1" applyAlignment="1">
      <alignment horizontal="centerContinuous"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22" borderId="11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5" fillId="26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0" fillId="22" borderId="10" xfId="0" applyFill="1" applyBorder="1" applyAlignment="1" applyProtection="1" quotePrefix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24" fillId="0" borderId="10" xfId="54" applyFont="1" applyFill="1" applyBorder="1" applyAlignment="1">
      <alignment horizontal="left" wrapText="1"/>
      <protection/>
    </xf>
    <xf numFmtId="169" fontId="24" fillId="0" borderId="10" xfId="54" applyNumberFormat="1" applyFont="1" applyFill="1" applyBorder="1" applyAlignment="1">
      <alignment horizontal="left" wrapText="1"/>
      <protection/>
    </xf>
    <xf numFmtId="170" fontId="24" fillId="0" borderId="10" xfId="54" applyNumberFormat="1" applyFont="1" applyFill="1" applyBorder="1" applyAlignment="1">
      <alignment horizontal="left" wrapText="1"/>
      <protection/>
    </xf>
    <xf numFmtId="0" fontId="24" fillId="0" borderId="10" xfId="54" applyFont="1" applyBorder="1" applyAlignment="1">
      <alignment horizontal="left"/>
      <protection/>
    </xf>
    <xf numFmtId="0" fontId="2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/>
    </xf>
    <xf numFmtId="0" fontId="27" fillId="25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2" fillId="0" borderId="11" xfId="0" applyFont="1" applyBorder="1" applyAlignment="1" applyProtection="1">
      <alignment horizontal="left" vertical="center"/>
      <protection locked="0"/>
    </xf>
    <xf numFmtId="0" fontId="29" fillId="0" borderId="25" xfId="52" applyFont="1" applyBorder="1" applyAlignment="1">
      <alignment horizontal="center" vertical="center" wrapText="1"/>
      <protection/>
    </xf>
    <xf numFmtId="3" fontId="0" fillId="22" borderId="10" xfId="0" applyNumberFormat="1" applyFill="1" applyBorder="1" applyAlignment="1" applyProtection="1" quotePrefix="1">
      <alignment horizontal="center"/>
      <protection locked="0"/>
    </xf>
    <xf numFmtId="0" fontId="6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6" fillId="8" borderId="10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7" fillId="22" borderId="10" xfId="0" applyFont="1" applyFill="1" applyBorder="1" applyAlignment="1">
      <alignment/>
    </xf>
    <xf numFmtId="0" fontId="33" fillId="0" borderId="0" xfId="52" applyFont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51" fillId="0" borderId="10" xfId="54" applyFont="1" applyFill="1" applyBorder="1" applyAlignment="1">
      <alignment horizontal="left" wrapText="1"/>
      <protection/>
    </xf>
    <xf numFmtId="0" fontId="5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1" fillId="0" borderId="26" xfId="53" applyFont="1" applyBorder="1" applyAlignment="1">
      <alignment horizontal="center" vertical="center"/>
      <protection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2" borderId="27" xfId="0" applyFill="1" applyBorder="1" applyAlignment="1">
      <alignment horizontal="center" vertical="center" wrapText="1"/>
    </xf>
    <xf numFmtId="0" fontId="0" fillId="22" borderId="28" xfId="0" applyFill="1" applyBorder="1" applyAlignment="1">
      <alignment horizontal="center" vertical="center" wrapText="1"/>
    </xf>
    <xf numFmtId="0" fontId="0" fillId="22" borderId="22" xfId="0" applyFill="1" applyBorder="1" applyAlignment="1">
      <alignment horizontal="left" vertical="center" wrapText="1"/>
    </xf>
    <xf numFmtId="0" fontId="0" fillId="22" borderId="23" xfId="0" applyFill="1" applyBorder="1" applyAlignment="1">
      <alignment horizontal="left" vertical="center" wrapText="1"/>
    </xf>
    <xf numFmtId="0" fontId="0" fillId="22" borderId="29" xfId="0" applyFill="1" applyBorder="1" applyAlignment="1">
      <alignment horizontal="left" vertical="center" wrapText="1"/>
    </xf>
    <xf numFmtId="0" fontId="0" fillId="22" borderId="30" xfId="0" applyFill="1" applyBorder="1" applyAlignment="1">
      <alignment horizontal="left" vertical="center" wrapText="1"/>
    </xf>
    <xf numFmtId="0" fontId="0" fillId="22" borderId="31" xfId="0" applyFill="1" applyBorder="1" applyAlignment="1">
      <alignment horizontal="left" vertical="center" wrapText="1"/>
    </xf>
    <xf numFmtId="0" fontId="0" fillId="22" borderId="32" xfId="0" applyFill="1" applyBorder="1" applyAlignment="1">
      <alignment horizontal="left" vertical="center" wrapText="1"/>
    </xf>
    <xf numFmtId="0" fontId="0" fillId="22" borderId="10" xfId="0" applyFill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17" fillId="0" borderId="0" xfId="52" applyFont="1" applyAlignment="1">
      <alignment horizontal="center" vertical="center"/>
      <protection/>
    </xf>
    <xf numFmtId="0" fontId="8" fillId="0" borderId="0" xfId="53" applyAlignment="1">
      <alignment horizontal="center" vertical="center"/>
      <protection/>
    </xf>
    <xf numFmtId="0" fontId="21" fillId="0" borderId="33" xfId="52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rmal_Licences 2008-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2</xdr:col>
      <xdr:colOff>285750</xdr:colOff>
      <xdr:row>2</xdr:row>
      <xdr:rowOff>504825</xdr:rowOff>
    </xdr:to>
    <xdr:sp macro="[0]!Feuille">
      <xdr:nvSpPr>
        <xdr:cNvPr id="1" name="WordArt 1"/>
        <xdr:cNvSpPr>
          <a:spLocks/>
        </xdr:cNvSpPr>
      </xdr:nvSpPr>
      <xdr:spPr>
        <a:xfrm>
          <a:off x="200025" y="1000125"/>
          <a:ext cx="14573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3</xdr:col>
      <xdr:colOff>1476375</xdr:colOff>
      <xdr:row>2</xdr:row>
      <xdr:rowOff>180975</xdr:rowOff>
    </xdr:from>
    <xdr:to>
      <xdr:col>4</xdr:col>
      <xdr:colOff>409575</xdr:colOff>
      <xdr:row>2</xdr:row>
      <xdr:rowOff>438150</xdr:rowOff>
    </xdr:to>
    <xdr:sp macro="[0]!Classement">
      <xdr:nvSpPr>
        <xdr:cNvPr id="2" name="WordArt 2"/>
        <xdr:cNvSpPr>
          <a:spLocks/>
        </xdr:cNvSpPr>
      </xdr:nvSpPr>
      <xdr:spPr>
        <a:xfrm>
          <a:off x="3514725" y="1038225"/>
          <a:ext cx="11525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2</xdr:col>
      <xdr:colOff>600075</xdr:colOff>
      <xdr:row>2</xdr:row>
      <xdr:rowOff>200025</xdr:rowOff>
    </xdr:from>
    <xdr:to>
      <xdr:col>3</xdr:col>
      <xdr:colOff>1314450</xdr:colOff>
      <xdr:row>2</xdr:row>
      <xdr:rowOff>457200</xdr:rowOff>
    </xdr:to>
    <xdr:sp macro="[0]!Trialpha">
      <xdr:nvSpPr>
        <xdr:cNvPr id="3" name="WordArt 3"/>
        <xdr:cNvSpPr>
          <a:spLocks/>
        </xdr:cNvSpPr>
      </xdr:nvSpPr>
      <xdr:spPr>
        <a:xfrm>
          <a:off x="1971675" y="1057275"/>
          <a:ext cx="1381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</xdr:row>
      <xdr:rowOff>180975</xdr:rowOff>
    </xdr:from>
    <xdr:to>
      <xdr:col>15</xdr:col>
      <xdr:colOff>790575</xdr:colOff>
      <xdr:row>5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9163050" y="1590675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R413"/>
  <sheetViews>
    <sheetView zoomScalePageLayoutView="0" workbookViewId="0" topLeftCell="A1">
      <selection activeCell="A1" sqref="A1"/>
    </sheetView>
  </sheetViews>
  <sheetFormatPr defaultColWidth="6.421875" defaultRowHeight="13.5" customHeight="1"/>
  <cols>
    <col min="1" max="1" width="12.00390625" style="0" bestFit="1" customWidth="1"/>
    <col min="2" max="2" width="4.8515625" style="0" customWidth="1"/>
    <col min="3" max="3" width="3.28125" style="0" customWidth="1"/>
    <col min="4" max="4" width="6.57421875" style="0" customWidth="1"/>
    <col min="5" max="5" width="3.28125" style="0" bestFit="1" customWidth="1"/>
    <col min="6" max="6" width="9.00390625" style="0" bestFit="1" customWidth="1"/>
    <col min="7" max="7" width="2.28125" style="0" bestFit="1" customWidth="1"/>
    <col min="8" max="8" width="3.57421875" style="0" bestFit="1" customWidth="1"/>
    <col min="9" max="9" width="2.28125" style="0" bestFit="1" customWidth="1"/>
    <col min="10" max="11" width="3.00390625" style="0" bestFit="1" customWidth="1"/>
    <col min="12" max="12" width="3.28125" style="0" customWidth="1"/>
    <col min="13" max="13" width="29.140625" style="7" bestFit="1" customWidth="1"/>
    <col min="14" max="14" width="4.421875" style="8" bestFit="1" customWidth="1"/>
    <col min="15" max="15" width="10.8515625" style="8" bestFit="1" customWidth="1"/>
    <col min="16" max="16" width="35.8515625" style="7" bestFit="1" customWidth="1"/>
    <col min="18" max="18" width="8.421875" style="0" customWidth="1"/>
  </cols>
  <sheetData>
    <row r="1" spans="1:16" ht="13.5" customHeight="1">
      <c r="A1" s="73">
        <v>1</v>
      </c>
      <c r="B1" s="74">
        <v>2</v>
      </c>
      <c r="C1" s="73">
        <v>3</v>
      </c>
      <c r="D1" s="74">
        <v>4</v>
      </c>
      <c r="E1" s="73">
        <v>5</v>
      </c>
      <c r="F1" s="74">
        <v>6</v>
      </c>
      <c r="G1" s="73">
        <v>7</v>
      </c>
      <c r="H1" s="73">
        <v>8</v>
      </c>
      <c r="I1" s="73">
        <v>9</v>
      </c>
      <c r="J1" s="73">
        <v>10</v>
      </c>
      <c r="K1" s="73">
        <v>11</v>
      </c>
      <c r="L1" s="73">
        <v>12</v>
      </c>
      <c r="M1" s="73">
        <v>13</v>
      </c>
      <c r="N1" s="73">
        <v>14</v>
      </c>
      <c r="O1" s="73">
        <v>15</v>
      </c>
      <c r="P1" s="73">
        <v>16</v>
      </c>
    </row>
    <row r="2" spans="1:18" ht="13.5" customHeight="1">
      <c r="A2" s="77" t="str">
        <f>Q2&amp;" "&amp;R2</f>
        <v>12 104179</v>
      </c>
      <c r="B2" s="78" t="s">
        <v>789</v>
      </c>
      <c r="C2" s="79" t="s">
        <v>120</v>
      </c>
      <c r="D2" s="77">
        <v>4</v>
      </c>
      <c r="E2" s="77" t="s">
        <v>136</v>
      </c>
      <c r="F2" s="80" t="s">
        <v>334</v>
      </c>
      <c r="G2" s="80" t="s">
        <v>92</v>
      </c>
      <c r="H2" s="80" t="s">
        <v>95</v>
      </c>
      <c r="I2" s="77"/>
      <c r="J2" s="77" t="s">
        <v>91</v>
      </c>
      <c r="K2" s="77"/>
      <c r="L2" s="77" t="s">
        <v>98</v>
      </c>
      <c r="M2" s="77" t="s">
        <v>151</v>
      </c>
      <c r="N2" s="77">
        <v>144</v>
      </c>
      <c r="O2" s="77" t="s">
        <v>150</v>
      </c>
      <c r="P2" s="77" t="s">
        <v>132</v>
      </c>
      <c r="Q2">
        <f>E2*1</f>
        <v>12</v>
      </c>
      <c r="R2">
        <f>F2*1</f>
        <v>104179</v>
      </c>
    </row>
    <row r="3" spans="1:18" ht="13.5" customHeight="1">
      <c r="A3" s="77" t="str">
        <f aca="true" t="shared" si="0" ref="A3:A66">Q3&amp;" "&amp;R3</f>
        <v>14 106045</v>
      </c>
      <c r="B3" s="78" t="s">
        <v>789</v>
      </c>
      <c r="C3" s="79" t="s">
        <v>120</v>
      </c>
      <c r="D3" s="77">
        <v>4</v>
      </c>
      <c r="E3" s="77" t="s">
        <v>120</v>
      </c>
      <c r="F3" s="80" t="s">
        <v>335</v>
      </c>
      <c r="G3" s="80" t="s">
        <v>98</v>
      </c>
      <c r="H3" s="80" t="s">
        <v>93</v>
      </c>
      <c r="I3" s="77"/>
      <c r="J3" s="77" t="s">
        <v>91</v>
      </c>
      <c r="K3" s="77"/>
      <c r="L3" s="77" t="s">
        <v>98</v>
      </c>
      <c r="M3" s="77" t="s">
        <v>623</v>
      </c>
      <c r="N3" s="77">
        <v>106</v>
      </c>
      <c r="O3" s="77" t="s">
        <v>150</v>
      </c>
      <c r="P3" s="77" t="s">
        <v>132</v>
      </c>
      <c r="Q3">
        <f aca="true" t="shared" si="1" ref="Q3:Q66">E3*1</f>
        <v>14</v>
      </c>
      <c r="R3">
        <f aca="true" t="shared" si="2" ref="R3:R66">F3*1</f>
        <v>106045</v>
      </c>
    </row>
    <row r="4" spans="1:18" ht="13.5" customHeight="1">
      <c r="A4" s="77" t="str">
        <f t="shared" si="0"/>
        <v>17 112766</v>
      </c>
      <c r="B4" s="78" t="s">
        <v>789</v>
      </c>
      <c r="C4" s="79" t="s">
        <v>121</v>
      </c>
      <c r="D4" s="77">
        <v>235</v>
      </c>
      <c r="E4" s="77" t="s">
        <v>374</v>
      </c>
      <c r="F4" s="80" t="s">
        <v>665</v>
      </c>
      <c r="G4" s="80" t="s">
        <v>92</v>
      </c>
      <c r="H4" s="80" t="s">
        <v>93</v>
      </c>
      <c r="I4" s="77"/>
      <c r="J4" s="77"/>
      <c r="K4" s="77"/>
      <c r="L4" s="77" t="s">
        <v>98</v>
      </c>
      <c r="M4" s="77" t="s">
        <v>666</v>
      </c>
      <c r="N4" s="77">
        <v>132</v>
      </c>
      <c r="O4" s="77" t="s">
        <v>150</v>
      </c>
      <c r="P4" s="77" t="s">
        <v>94</v>
      </c>
      <c r="Q4">
        <f t="shared" si="1"/>
        <v>17</v>
      </c>
      <c r="R4">
        <f t="shared" si="2"/>
        <v>112766</v>
      </c>
    </row>
    <row r="5" spans="1:18" ht="13.5" customHeight="1">
      <c r="A5" s="77" t="str">
        <f t="shared" si="0"/>
        <v>5 90024</v>
      </c>
      <c r="B5" s="78" t="s">
        <v>789</v>
      </c>
      <c r="C5" s="79" t="s">
        <v>121</v>
      </c>
      <c r="D5" s="77">
        <v>235</v>
      </c>
      <c r="E5" s="77" t="s">
        <v>337</v>
      </c>
      <c r="F5" s="80" t="s">
        <v>338</v>
      </c>
      <c r="G5" s="80" t="s">
        <v>92</v>
      </c>
      <c r="H5" s="80" t="s">
        <v>93</v>
      </c>
      <c r="I5" s="77"/>
      <c r="J5" s="77"/>
      <c r="K5" s="77"/>
      <c r="L5" s="77" t="s">
        <v>91</v>
      </c>
      <c r="M5" s="77" t="s">
        <v>154</v>
      </c>
      <c r="N5" s="77">
        <v>155</v>
      </c>
      <c r="O5" s="77" t="s">
        <v>156</v>
      </c>
      <c r="P5" s="77" t="s">
        <v>94</v>
      </c>
      <c r="Q5">
        <f t="shared" si="1"/>
        <v>5</v>
      </c>
      <c r="R5">
        <f t="shared" si="2"/>
        <v>90024</v>
      </c>
    </row>
    <row r="6" spans="1:18" ht="13.5" customHeight="1">
      <c r="A6" s="77" t="str">
        <f t="shared" si="0"/>
        <v>16 110987</v>
      </c>
      <c r="B6" s="78" t="s">
        <v>789</v>
      </c>
      <c r="C6" s="79" t="s">
        <v>122</v>
      </c>
      <c r="D6" s="77">
        <v>1</v>
      </c>
      <c r="E6" s="77" t="s">
        <v>336</v>
      </c>
      <c r="F6" s="80" t="s">
        <v>798</v>
      </c>
      <c r="G6" s="80" t="s">
        <v>92</v>
      </c>
      <c r="H6" s="80" t="s">
        <v>93</v>
      </c>
      <c r="I6" s="77"/>
      <c r="J6" s="77"/>
      <c r="K6" s="77"/>
      <c r="L6" s="77" t="s">
        <v>98</v>
      </c>
      <c r="M6" s="77" t="s">
        <v>799</v>
      </c>
      <c r="N6" s="77">
        <v>189</v>
      </c>
      <c r="O6" s="77" t="s">
        <v>153</v>
      </c>
      <c r="P6" s="77" t="s">
        <v>102</v>
      </c>
      <c r="Q6">
        <f t="shared" si="1"/>
        <v>16</v>
      </c>
      <c r="R6">
        <f t="shared" si="2"/>
        <v>110987</v>
      </c>
    </row>
    <row r="7" spans="1:18" ht="13.5" customHeight="1">
      <c r="A7" s="77" t="str">
        <f t="shared" si="0"/>
        <v>18 113439</v>
      </c>
      <c r="B7" s="78" t="s">
        <v>789</v>
      </c>
      <c r="C7" s="79" t="s">
        <v>122</v>
      </c>
      <c r="D7" s="77">
        <v>4</v>
      </c>
      <c r="E7" s="77" t="s">
        <v>667</v>
      </c>
      <c r="F7" s="80" t="s">
        <v>668</v>
      </c>
      <c r="G7" s="80" t="s">
        <v>92</v>
      </c>
      <c r="H7" s="80" t="s">
        <v>669</v>
      </c>
      <c r="I7" s="77" t="s">
        <v>90</v>
      </c>
      <c r="J7" s="77" t="s">
        <v>624</v>
      </c>
      <c r="K7" s="77"/>
      <c r="L7" s="77" t="s">
        <v>98</v>
      </c>
      <c r="M7" s="77" t="s">
        <v>670</v>
      </c>
      <c r="N7" s="77">
        <v>134</v>
      </c>
      <c r="O7" s="77" t="s">
        <v>150</v>
      </c>
      <c r="P7" s="77" t="s">
        <v>104</v>
      </c>
      <c r="Q7">
        <f t="shared" si="1"/>
        <v>18</v>
      </c>
      <c r="R7">
        <f t="shared" si="2"/>
        <v>113439</v>
      </c>
    </row>
    <row r="8" spans="1:18" ht="13.5" customHeight="1">
      <c r="A8" s="77" t="str">
        <f t="shared" si="0"/>
        <v>1 61952</v>
      </c>
      <c r="B8" s="78" t="s">
        <v>789</v>
      </c>
      <c r="C8" s="79" t="s">
        <v>121</v>
      </c>
      <c r="D8" s="77">
        <v>235</v>
      </c>
      <c r="E8" s="77" t="s">
        <v>339</v>
      </c>
      <c r="F8" s="80" t="s">
        <v>340</v>
      </c>
      <c r="G8" s="80" t="s">
        <v>92</v>
      </c>
      <c r="H8" s="80" t="s">
        <v>95</v>
      </c>
      <c r="I8" s="77"/>
      <c r="J8" s="77" t="s">
        <v>624</v>
      </c>
      <c r="K8" s="77"/>
      <c r="L8" s="77" t="s">
        <v>91</v>
      </c>
      <c r="M8" s="77" t="s">
        <v>155</v>
      </c>
      <c r="N8" s="77">
        <v>170</v>
      </c>
      <c r="O8" s="77" t="s">
        <v>156</v>
      </c>
      <c r="P8" s="77" t="s">
        <v>94</v>
      </c>
      <c r="Q8">
        <f t="shared" si="1"/>
        <v>1</v>
      </c>
      <c r="R8">
        <f t="shared" si="2"/>
        <v>61952</v>
      </c>
    </row>
    <row r="9" spans="1:18" ht="13.5" customHeight="1">
      <c r="A9" s="77" t="str">
        <f t="shared" si="0"/>
        <v>14 105981</v>
      </c>
      <c r="B9" s="78" t="s">
        <v>789</v>
      </c>
      <c r="C9" s="79" t="s">
        <v>120</v>
      </c>
      <c r="D9" s="77">
        <v>4</v>
      </c>
      <c r="E9" s="77" t="s">
        <v>120</v>
      </c>
      <c r="F9" s="80" t="s">
        <v>341</v>
      </c>
      <c r="G9" s="80" t="s">
        <v>92</v>
      </c>
      <c r="H9" s="80" t="s">
        <v>93</v>
      </c>
      <c r="I9" s="77"/>
      <c r="J9" s="77" t="s">
        <v>624</v>
      </c>
      <c r="K9" s="77" t="s">
        <v>107</v>
      </c>
      <c r="L9" s="77" t="s">
        <v>98</v>
      </c>
      <c r="M9" s="77" t="s">
        <v>253</v>
      </c>
      <c r="N9" s="77">
        <v>189</v>
      </c>
      <c r="O9" s="77" t="s">
        <v>153</v>
      </c>
      <c r="P9" s="77" t="s">
        <v>132</v>
      </c>
      <c r="Q9">
        <f t="shared" si="1"/>
        <v>14</v>
      </c>
      <c r="R9">
        <f t="shared" si="2"/>
        <v>105981</v>
      </c>
    </row>
    <row r="10" spans="1:18" ht="13.5" customHeight="1">
      <c r="A10" s="77" t="str">
        <f t="shared" si="0"/>
        <v>18 113922</v>
      </c>
      <c r="B10" s="78" t="s">
        <v>789</v>
      </c>
      <c r="C10" s="79" t="s">
        <v>121</v>
      </c>
      <c r="D10" s="77">
        <v>475</v>
      </c>
      <c r="E10" s="77" t="s">
        <v>667</v>
      </c>
      <c r="F10" s="80" t="s">
        <v>671</v>
      </c>
      <c r="G10" s="80" t="s">
        <v>92</v>
      </c>
      <c r="H10" s="80" t="s">
        <v>669</v>
      </c>
      <c r="I10" s="77"/>
      <c r="J10" s="77" t="s">
        <v>624</v>
      </c>
      <c r="K10" s="77" t="s">
        <v>107</v>
      </c>
      <c r="L10" s="77" t="s">
        <v>98</v>
      </c>
      <c r="M10" s="77" t="s">
        <v>672</v>
      </c>
      <c r="N10" s="77">
        <v>141</v>
      </c>
      <c r="O10" s="77" t="s">
        <v>150</v>
      </c>
      <c r="P10" s="77" t="s">
        <v>101</v>
      </c>
      <c r="Q10">
        <f t="shared" si="1"/>
        <v>18</v>
      </c>
      <c r="R10">
        <f t="shared" si="2"/>
        <v>113922</v>
      </c>
    </row>
    <row r="11" spans="1:18" ht="13.5" customHeight="1">
      <c r="A11" s="77" t="str">
        <f t="shared" si="0"/>
        <v>9 98203</v>
      </c>
      <c r="B11" s="78" t="s">
        <v>789</v>
      </c>
      <c r="C11" s="79" t="s">
        <v>121</v>
      </c>
      <c r="D11" s="77">
        <v>477</v>
      </c>
      <c r="E11" s="77" t="s">
        <v>342</v>
      </c>
      <c r="F11" s="80" t="s">
        <v>343</v>
      </c>
      <c r="G11" s="80" t="s">
        <v>92</v>
      </c>
      <c r="H11" s="80" t="s">
        <v>97</v>
      </c>
      <c r="I11" s="77"/>
      <c r="J11" s="77"/>
      <c r="K11" s="77"/>
      <c r="L11" s="77" t="s">
        <v>98</v>
      </c>
      <c r="M11" s="77" t="s">
        <v>625</v>
      </c>
      <c r="N11" s="77">
        <v>181</v>
      </c>
      <c r="O11" s="77" t="s">
        <v>153</v>
      </c>
      <c r="P11" s="77" t="s">
        <v>800</v>
      </c>
      <c r="Q11">
        <f t="shared" si="1"/>
        <v>9</v>
      </c>
      <c r="R11">
        <f t="shared" si="2"/>
        <v>98203</v>
      </c>
    </row>
    <row r="12" spans="1:18" ht="13.5" customHeight="1">
      <c r="A12" s="77" t="str">
        <f t="shared" si="0"/>
        <v>10 100756</v>
      </c>
      <c r="B12" s="78" t="s">
        <v>789</v>
      </c>
      <c r="C12" s="79" t="s">
        <v>120</v>
      </c>
      <c r="D12" s="77">
        <v>4</v>
      </c>
      <c r="E12" s="77" t="s">
        <v>344</v>
      </c>
      <c r="F12" s="80" t="s">
        <v>345</v>
      </c>
      <c r="G12" s="80" t="s">
        <v>92</v>
      </c>
      <c r="H12" s="80" t="s">
        <v>93</v>
      </c>
      <c r="I12" s="77"/>
      <c r="J12" s="77"/>
      <c r="K12" s="77"/>
      <c r="L12" s="77" t="s">
        <v>98</v>
      </c>
      <c r="M12" s="77" t="s">
        <v>296</v>
      </c>
      <c r="N12" s="77">
        <v>198</v>
      </c>
      <c r="O12" s="77" t="s">
        <v>166</v>
      </c>
      <c r="P12" s="77" t="s">
        <v>132</v>
      </c>
      <c r="Q12">
        <f t="shared" si="1"/>
        <v>10</v>
      </c>
      <c r="R12">
        <f t="shared" si="2"/>
        <v>100756</v>
      </c>
    </row>
    <row r="13" spans="1:18" ht="13.5" customHeight="1">
      <c r="A13" s="77" t="str">
        <f t="shared" si="0"/>
        <v>15 108166</v>
      </c>
      <c r="B13" s="78" t="s">
        <v>789</v>
      </c>
      <c r="C13" s="79" t="s">
        <v>121</v>
      </c>
      <c r="D13" s="77">
        <v>476</v>
      </c>
      <c r="E13" s="77" t="s">
        <v>295</v>
      </c>
      <c r="F13" s="80" t="s">
        <v>346</v>
      </c>
      <c r="G13" s="80" t="s">
        <v>98</v>
      </c>
      <c r="H13" s="80" t="s">
        <v>97</v>
      </c>
      <c r="I13" s="77"/>
      <c r="J13" s="77"/>
      <c r="K13" s="77"/>
      <c r="L13" s="77" t="s">
        <v>98</v>
      </c>
      <c r="M13" s="77" t="s">
        <v>299</v>
      </c>
      <c r="N13" s="77">
        <v>129</v>
      </c>
      <c r="O13" s="77" t="s">
        <v>150</v>
      </c>
      <c r="P13" s="77" t="s">
        <v>106</v>
      </c>
      <c r="Q13">
        <f t="shared" si="1"/>
        <v>15</v>
      </c>
      <c r="R13">
        <f t="shared" si="2"/>
        <v>108166</v>
      </c>
    </row>
    <row r="14" spans="1:18" ht="13.5" customHeight="1">
      <c r="A14" s="77" t="str">
        <f t="shared" si="0"/>
        <v>79 2220</v>
      </c>
      <c r="B14" s="78" t="s">
        <v>789</v>
      </c>
      <c r="C14" s="79" t="s">
        <v>122</v>
      </c>
      <c r="D14" s="77">
        <v>3</v>
      </c>
      <c r="E14" s="77" t="s">
        <v>124</v>
      </c>
      <c r="F14" s="80" t="s">
        <v>347</v>
      </c>
      <c r="G14" s="80" t="s">
        <v>98</v>
      </c>
      <c r="H14" s="80" t="s">
        <v>100</v>
      </c>
      <c r="I14" s="77"/>
      <c r="J14" s="77"/>
      <c r="K14" s="77"/>
      <c r="L14" s="77" t="s">
        <v>91</v>
      </c>
      <c r="M14" s="77" t="s">
        <v>157</v>
      </c>
      <c r="N14" s="77">
        <v>150</v>
      </c>
      <c r="O14" s="77" t="s">
        <v>156</v>
      </c>
      <c r="P14" s="77" t="s">
        <v>99</v>
      </c>
      <c r="Q14">
        <f t="shared" si="1"/>
        <v>79</v>
      </c>
      <c r="R14">
        <f t="shared" si="2"/>
        <v>2220</v>
      </c>
    </row>
    <row r="15" spans="1:18" ht="13.5" customHeight="1">
      <c r="A15" s="77" t="str">
        <f t="shared" si="0"/>
        <v>19 115626</v>
      </c>
      <c r="B15" s="78" t="s">
        <v>789</v>
      </c>
      <c r="C15" s="79" t="s">
        <v>121</v>
      </c>
      <c r="D15" s="77">
        <v>477</v>
      </c>
      <c r="E15" s="77" t="s">
        <v>801</v>
      </c>
      <c r="F15" s="80" t="s">
        <v>802</v>
      </c>
      <c r="G15" s="80" t="s">
        <v>92</v>
      </c>
      <c r="H15" s="80" t="s">
        <v>152</v>
      </c>
      <c r="I15" s="77" t="s">
        <v>90</v>
      </c>
      <c r="J15" s="77"/>
      <c r="K15" s="77"/>
      <c r="L15" s="77" t="s">
        <v>98</v>
      </c>
      <c r="M15" s="77" t="s">
        <v>803</v>
      </c>
      <c r="N15" s="77">
        <v>122</v>
      </c>
      <c r="O15" s="77" t="s">
        <v>150</v>
      </c>
      <c r="P15" s="77" t="s">
        <v>800</v>
      </c>
      <c r="Q15">
        <f t="shared" si="1"/>
        <v>19</v>
      </c>
      <c r="R15">
        <f t="shared" si="2"/>
        <v>115626</v>
      </c>
    </row>
    <row r="16" spans="1:18" ht="13.5" customHeight="1">
      <c r="A16" s="77" t="str">
        <f t="shared" si="0"/>
        <v>98 61458</v>
      </c>
      <c r="B16" s="78" t="s">
        <v>789</v>
      </c>
      <c r="C16" s="79" t="s">
        <v>121</v>
      </c>
      <c r="D16" s="77">
        <v>235</v>
      </c>
      <c r="E16" s="77" t="s">
        <v>123</v>
      </c>
      <c r="F16" s="80" t="s">
        <v>348</v>
      </c>
      <c r="G16" s="80" t="s">
        <v>92</v>
      </c>
      <c r="H16" s="80" t="s">
        <v>95</v>
      </c>
      <c r="I16" s="77"/>
      <c r="J16" s="77"/>
      <c r="K16" s="77"/>
      <c r="L16" s="77" t="s">
        <v>91</v>
      </c>
      <c r="M16" s="77" t="s">
        <v>158</v>
      </c>
      <c r="N16" s="77">
        <v>181</v>
      </c>
      <c r="O16" s="77" t="s">
        <v>153</v>
      </c>
      <c r="P16" s="77" t="s">
        <v>94</v>
      </c>
      <c r="Q16">
        <f t="shared" si="1"/>
        <v>98</v>
      </c>
      <c r="R16">
        <f t="shared" si="2"/>
        <v>61458</v>
      </c>
    </row>
    <row r="17" spans="1:18" ht="13.5" customHeight="1">
      <c r="A17" s="77" t="str">
        <f t="shared" si="0"/>
        <v>17 112917</v>
      </c>
      <c r="B17" s="78" t="s">
        <v>789</v>
      </c>
      <c r="C17" s="79" t="s">
        <v>122</v>
      </c>
      <c r="D17" s="77">
        <v>2</v>
      </c>
      <c r="E17" s="77" t="s">
        <v>374</v>
      </c>
      <c r="F17" s="80" t="s">
        <v>673</v>
      </c>
      <c r="G17" s="77" t="s">
        <v>92</v>
      </c>
      <c r="H17" s="77" t="s">
        <v>669</v>
      </c>
      <c r="I17" s="77"/>
      <c r="J17" s="77" t="s">
        <v>624</v>
      </c>
      <c r="K17" s="77"/>
      <c r="L17" s="77" t="s">
        <v>98</v>
      </c>
      <c r="M17" s="77" t="s">
        <v>674</v>
      </c>
      <c r="N17" s="77">
        <v>139</v>
      </c>
      <c r="O17" s="77" t="s">
        <v>150</v>
      </c>
      <c r="P17" s="77" t="s">
        <v>96</v>
      </c>
      <c r="Q17">
        <f t="shared" si="1"/>
        <v>17</v>
      </c>
      <c r="R17">
        <f t="shared" si="2"/>
        <v>112917</v>
      </c>
    </row>
    <row r="18" spans="1:18" ht="13.5" customHeight="1">
      <c r="A18" s="77" t="str">
        <f t="shared" si="0"/>
        <v>13 105130</v>
      </c>
      <c r="B18" s="78" t="s">
        <v>789</v>
      </c>
      <c r="C18" s="79" t="s">
        <v>122</v>
      </c>
      <c r="D18" s="77">
        <v>4</v>
      </c>
      <c r="E18" s="77" t="s">
        <v>144</v>
      </c>
      <c r="F18" s="80" t="s">
        <v>349</v>
      </c>
      <c r="G18" s="80" t="s">
        <v>92</v>
      </c>
      <c r="H18" s="80" t="s">
        <v>103</v>
      </c>
      <c r="I18" s="77"/>
      <c r="J18" s="77"/>
      <c r="K18" s="77"/>
      <c r="L18" s="77" t="s">
        <v>98</v>
      </c>
      <c r="M18" s="77" t="s">
        <v>159</v>
      </c>
      <c r="N18" s="77">
        <v>180</v>
      </c>
      <c r="O18" s="77" t="s">
        <v>153</v>
      </c>
      <c r="P18" s="77" t="s">
        <v>104</v>
      </c>
      <c r="Q18">
        <f t="shared" si="1"/>
        <v>13</v>
      </c>
      <c r="R18">
        <f t="shared" si="2"/>
        <v>105130</v>
      </c>
    </row>
    <row r="19" spans="1:18" ht="13.5" customHeight="1">
      <c r="A19" s="77" t="str">
        <f t="shared" si="0"/>
        <v>14 106320</v>
      </c>
      <c r="B19" s="78" t="s">
        <v>789</v>
      </c>
      <c r="C19" s="79" t="s">
        <v>122</v>
      </c>
      <c r="D19" s="77">
        <v>4</v>
      </c>
      <c r="E19" s="77" t="s">
        <v>120</v>
      </c>
      <c r="F19" s="80" t="s">
        <v>350</v>
      </c>
      <c r="G19" s="80" t="s">
        <v>98</v>
      </c>
      <c r="H19" s="80" t="s">
        <v>149</v>
      </c>
      <c r="I19" s="77"/>
      <c r="J19" s="77"/>
      <c r="K19" s="77"/>
      <c r="L19" s="77" t="s">
        <v>98</v>
      </c>
      <c r="M19" s="77" t="s">
        <v>255</v>
      </c>
      <c r="N19" s="77">
        <v>145</v>
      </c>
      <c r="O19" s="77" t="s">
        <v>156</v>
      </c>
      <c r="P19" s="77" t="s">
        <v>104</v>
      </c>
      <c r="Q19">
        <f t="shared" si="1"/>
        <v>14</v>
      </c>
      <c r="R19">
        <f t="shared" si="2"/>
        <v>106320</v>
      </c>
    </row>
    <row r="20" spans="1:18" ht="13.5" customHeight="1">
      <c r="A20" s="77" t="str">
        <f t="shared" si="0"/>
        <v>93 72536</v>
      </c>
      <c r="B20" s="78" t="s">
        <v>789</v>
      </c>
      <c r="C20" s="79" t="s">
        <v>120</v>
      </c>
      <c r="D20" s="77">
        <v>621</v>
      </c>
      <c r="E20" s="77" t="s">
        <v>131</v>
      </c>
      <c r="F20" s="80" t="s">
        <v>351</v>
      </c>
      <c r="G20" s="80" t="s">
        <v>92</v>
      </c>
      <c r="H20" s="80" t="s">
        <v>100</v>
      </c>
      <c r="I20" s="77"/>
      <c r="J20" s="77"/>
      <c r="K20" s="77"/>
      <c r="L20" s="77" t="s">
        <v>98</v>
      </c>
      <c r="M20" s="77" t="s">
        <v>160</v>
      </c>
      <c r="N20" s="77">
        <v>189</v>
      </c>
      <c r="O20" s="77" t="s">
        <v>153</v>
      </c>
      <c r="P20" s="77" t="s">
        <v>626</v>
      </c>
      <c r="Q20">
        <f t="shared" si="1"/>
        <v>93</v>
      </c>
      <c r="R20">
        <f t="shared" si="2"/>
        <v>72536</v>
      </c>
    </row>
    <row r="21" spans="1:18" ht="13.5" customHeight="1">
      <c r="A21" s="77" t="str">
        <f t="shared" si="0"/>
        <v>2 63393</v>
      </c>
      <c r="B21" s="78" t="s">
        <v>789</v>
      </c>
      <c r="C21" s="79" t="s">
        <v>120</v>
      </c>
      <c r="D21" s="77">
        <v>5</v>
      </c>
      <c r="E21" s="77" t="s">
        <v>352</v>
      </c>
      <c r="F21" s="77" t="s">
        <v>353</v>
      </c>
      <c r="G21" s="80" t="s">
        <v>92</v>
      </c>
      <c r="H21" s="80" t="s">
        <v>97</v>
      </c>
      <c r="I21" s="77"/>
      <c r="J21" s="77"/>
      <c r="K21" s="77"/>
      <c r="L21" s="77" t="s">
        <v>91</v>
      </c>
      <c r="M21" s="77" t="s">
        <v>161</v>
      </c>
      <c r="N21" s="77">
        <v>186</v>
      </c>
      <c r="O21" s="77" t="s">
        <v>153</v>
      </c>
      <c r="P21" s="77" t="s">
        <v>142</v>
      </c>
      <c r="Q21">
        <f t="shared" si="1"/>
        <v>2</v>
      </c>
      <c r="R21">
        <f t="shared" si="2"/>
        <v>63393</v>
      </c>
    </row>
    <row r="22" spans="1:18" ht="13.5" customHeight="1">
      <c r="A22" s="77" t="str">
        <f t="shared" si="0"/>
        <v>18 113808</v>
      </c>
      <c r="B22" s="78" t="s">
        <v>789</v>
      </c>
      <c r="C22" s="79" t="s">
        <v>121</v>
      </c>
      <c r="D22" s="77">
        <v>235</v>
      </c>
      <c r="E22" s="77" t="s">
        <v>667</v>
      </c>
      <c r="F22" s="80" t="s">
        <v>675</v>
      </c>
      <c r="G22" s="80" t="s">
        <v>92</v>
      </c>
      <c r="H22" s="80" t="s">
        <v>95</v>
      </c>
      <c r="I22" s="77" t="s">
        <v>90</v>
      </c>
      <c r="J22" s="77" t="s">
        <v>624</v>
      </c>
      <c r="K22" s="77"/>
      <c r="L22" s="77" t="s">
        <v>98</v>
      </c>
      <c r="M22" s="77" t="s">
        <v>676</v>
      </c>
      <c r="N22" s="77">
        <v>150</v>
      </c>
      <c r="O22" s="77" t="s">
        <v>150</v>
      </c>
      <c r="P22" s="77" t="s">
        <v>94</v>
      </c>
      <c r="Q22">
        <f t="shared" si="1"/>
        <v>18</v>
      </c>
      <c r="R22">
        <f t="shared" si="2"/>
        <v>113808</v>
      </c>
    </row>
    <row r="23" spans="1:18" ht="13.5" customHeight="1">
      <c r="A23" s="77" t="str">
        <f t="shared" si="0"/>
        <v>18 113807</v>
      </c>
      <c r="B23" s="78" t="s">
        <v>789</v>
      </c>
      <c r="C23" s="79" t="s">
        <v>121</v>
      </c>
      <c r="D23" s="77">
        <v>235</v>
      </c>
      <c r="E23" s="77" t="s">
        <v>667</v>
      </c>
      <c r="F23" s="80" t="s">
        <v>677</v>
      </c>
      <c r="G23" s="77" t="s">
        <v>92</v>
      </c>
      <c r="H23" s="77" t="s">
        <v>93</v>
      </c>
      <c r="I23" s="77" t="s">
        <v>90</v>
      </c>
      <c r="J23" s="77" t="s">
        <v>624</v>
      </c>
      <c r="K23" s="77"/>
      <c r="L23" s="77" t="s">
        <v>98</v>
      </c>
      <c r="M23" s="77" t="s">
        <v>678</v>
      </c>
      <c r="N23" s="77">
        <v>150</v>
      </c>
      <c r="O23" s="77" t="s">
        <v>150</v>
      </c>
      <c r="P23" s="77" t="s">
        <v>94</v>
      </c>
      <c r="Q23">
        <f t="shared" si="1"/>
        <v>18</v>
      </c>
      <c r="R23">
        <f t="shared" si="2"/>
        <v>113807</v>
      </c>
    </row>
    <row r="24" spans="1:18" ht="13.5" customHeight="1">
      <c r="A24" s="77" t="str">
        <f t="shared" si="0"/>
        <v>93 70542</v>
      </c>
      <c r="B24" s="78" t="s">
        <v>789</v>
      </c>
      <c r="C24" s="79" t="s">
        <v>121</v>
      </c>
      <c r="D24" s="77">
        <v>235</v>
      </c>
      <c r="E24" s="77" t="s">
        <v>131</v>
      </c>
      <c r="F24" s="77" t="s">
        <v>379</v>
      </c>
      <c r="G24" s="80" t="s">
        <v>98</v>
      </c>
      <c r="H24" s="80" t="s">
        <v>95</v>
      </c>
      <c r="I24" s="77"/>
      <c r="J24" s="77"/>
      <c r="K24" s="77"/>
      <c r="L24" s="77" t="s">
        <v>91</v>
      </c>
      <c r="M24" s="77" t="s">
        <v>804</v>
      </c>
      <c r="N24" s="77">
        <v>160</v>
      </c>
      <c r="O24" s="77" t="s">
        <v>153</v>
      </c>
      <c r="P24" s="77" t="s">
        <v>94</v>
      </c>
      <c r="Q24">
        <f t="shared" si="1"/>
        <v>93</v>
      </c>
      <c r="R24">
        <f t="shared" si="2"/>
        <v>70542</v>
      </c>
    </row>
    <row r="25" spans="1:18" ht="13.5" customHeight="1">
      <c r="A25" s="77" t="str">
        <f t="shared" si="0"/>
        <v>14 106537</v>
      </c>
      <c r="B25" s="78" t="s">
        <v>789</v>
      </c>
      <c r="C25" s="79" t="s">
        <v>120</v>
      </c>
      <c r="D25" s="77">
        <v>621</v>
      </c>
      <c r="E25" s="77" t="s">
        <v>120</v>
      </c>
      <c r="F25" s="80" t="s">
        <v>354</v>
      </c>
      <c r="G25" s="80" t="s">
        <v>92</v>
      </c>
      <c r="H25" s="80" t="s">
        <v>95</v>
      </c>
      <c r="I25" s="77"/>
      <c r="J25" s="77"/>
      <c r="K25" s="77"/>
      <c r="L25" s="77" t="s">
        <v>98</v>
      </c>
      <c r="M25" s="77" t="s">
        <v>256</v>
      </c>
      <c r="N25" s="77">
        <v>148</v>
      </c>
      <c r="O25" s="77" t="s">
        <v>150</v>
      </c>
      <c r="P25" s="77" t="s">
        <v>626</v>
      </c>
      <c r="Q25">
        <f t="shared" si="1"/>
        <v>14</v>
      </c>
      <c r="R25">
        <f t="shared" si="2"/>
        <v>106537</v>
      </c>
    </row>
    <row r="26" spans="1:18" ht="13.5" customHeight="1">
      <c r="A26" s="77" t="str">
        <f t="shared" si="0"/>
        <v>14 106538</v>
      </c>
      <c r="B26" s="78" t="s">
        <v>789</v>
      </c>
      <c r="C26" s="79" t="s">
        <v>120</v>
      </c>
      <c r="D26" s="77">
        <v>621</v>
      </c>
      <c r="E26" s="77" t="s">
        <v>120</v>
      </c>
      <c r="F26" s="80" t="s">
        <v>355</v>
      </c>
      <c r="G26" s="80" t="s">
        <v>92</v>
      </c>
      <c r="H26" s="80" t="s">
        <v>93</v>
      </c>
      <c r="I26" s="77"/>
      <c r="J26" s="77"/>
      <c r="K26" s="77"/>
      <c r="L26" s="77" t="s">
        <v>98</v>
      </c>
      <c r="M26" s="77" t="s">
        <v>257</v>
      </c>
      <c r="N26" s="77">
        <v>187</v>
      </c>
      <c r="O26" s="77" t="s">
        <v>153</v>
      </c>
      <c r="P26" s="77" t="s">
        <v>626</v>
      </c>
      <c r="Q26">
        <f t="shared" si="1"/>
        <v>14</v>
      </c>
      <c r="R26">
        <f t="shared" si="2"/>
        <v>106538</v>
      </c>
    </row>
    <row r="27" spans="1:18" ht="13.5" customHeight="1">
      <c r="A27" s="77" t="str">
        <f t="shared" si="0"/>
        <v>15 108162</v>
      </c>
      <c r="B27" s="78" t="s">
        <v>789</v>
      </c>
      <c r="C27" s="79" t="s">
        <v>122</v>
      </c>
      <c r="D27" s="77">
        <v>3</v>
      </c>
      <c r="E27" s="77" t="s">
        <v>295</v>
      </c>
      <c r="F27" s="80" t="s">
        <v>356</v>
      </c>
      <c r="G27" s="80" t="s">
        <v>92</v>
      </c>
      <c r="H27" s="80" t="s">
        <v>93</v>
      </c>
      <c r="I27" s="77"/>
      <c r="J27" s="77"/>
      <c r="K27" s="77"/>
      <c r="L27" s="77" t="s">
        <v>98</v>
      </c>
      <c r="M27" s="77" t="s">
        <v>300</v>
      </c>
      <c r="N27" s="77">
        <v>154</v>
      </c>
      <c r="O27" s="77" t="s">
        <v>156</v>
      </c>
      <c r="P27" s="77" t="s">
        <v>99</v>
      </c>
      <c r="Q27">
        <f t="shared" si="1"/>
        <v>15</v>
      </c>
      <c r="R27">
        <f t="shared" si="2"/>
        <v>108162</v>
      </c>
    </row>
    <row r="28" spans="1:18" ht="13.5" customHeight="1">
      <c r="A28" s="77" t="str">
        <f t="shared" si="0"/>
        <v>19 115596</v>
      </c>
      <c r="B28" s="78" t="s">
        <v>789</v>
      </c>
      <c r="C28" s="79" t="s">
        <v>120</v>
      </c>
      <c r="D28" s="77">
        <v>4</v>
      </c>
      <c r="E28" s="77" t="s">
        <v>801</v>
      </c>
      <c r="F28" s="80" t="s">
        <v>805</v>
      </c>
      <c r="G28" s="80" t="s">
        <v>98</v>
      </c>
      <c r="H28" s="80" t="s">
        <v>93</v>
      </c>
      <c r="I28" s="77" t="s">
        <v>90</v>
      </c>
      <c r="J28" s="77"/>
      <c r="K28" s="77"/>
      <c r="L28" s="77" t="s">
        <v>98</v>
      </c>
      <c r="M28" s="77" t="s">
        <v>806</v>
      </c>
      <c r="N28" s="77">
        <v>135</v>
      </c>
      <c r="O28" s="77" t="s">
        <v>150</v>
      </c>
      <c r="P28" s="77" t="s">
        <v>132</v>
      </c>
      <c r="Q28">
        <f t="shared" si="1"/>
        <v>19</v>
      </c>
      <c r="R28">
        <f t="shared" si="2"/>
        <v>115596</v>
      </c>
    </row>
    <row r="29" spans="1:18" ht="13.5" customHeight="1">
      <c r="A29" s="77" t="str">
        <f t="shared" si="0"/>
        <v>14 106481</v>
      </c>
      <c r="B29" s="78" t="s">
        <v>789</v>
      </c>
      <c r="C29" s="79" t="s">
        <v>121</v>
      </c>
      <c r="D29" s="77">
        <v>235</v>
      </c>
      <c r="E29" s="77" t="s">
        <v>120</v>
      </c>
      <c r="F29" s="80" t="s">
        <v>358</v>
      </c>
      <c r="G29" s="80" t="s">
        <v>92</v>
      </c>
      <c r="H29" s="80" t="s">
        <v>95</v>
      </c>
      <c r="I29" s="77"/>
      <c r="J29" s="77"/>
      <c r="K29" s="77"/>
      <c r="L29" s="77" t="s">
        <v>91</v>
      </c>
      <c r="M29" s="77" t="s">
        <v>258</v>
      </c>
      <c r="N29" s="77">
        <v>153</v>
      </c>
      <c r="O29" s="77" t="s">
        <v>156</v>
      </c>
      <c r="P29" s="77" t="s">
        <v>94</v>
      </c>
      <c r="Q29">
        <f t="shared" si="1"/>
        <v>14</v>
      </c>
      <c r="R29">
        <f t="shared" si="2"/>
        <v>106481</v>
      </c>
    </row>
    <row r="30" spans="1:18" ht="13.5" customHeight="1">
      <c r="A30" s="77" t="str">
        <f t="shared" si="0"/>
        <v>10 100758</v>
      </c>
      <c r="B30" s="78" t="s">
        <v>789</v>
      </c>
      <c r="C30" s="79" t="s">
        <v>120</v>
      </c>
      <c r="D30" s="77">
        <v>4</v>
      </c>
      <c r="E30" s="77" t="s">
        <v>344</v>
      </c>
      <c r="F30" s="80" t="s">
        <v>359</v>
      </c>
      <c r="G30" s="80" t="s">
        <v>92</v>
      </c>
      <c r="H30" s="80" t="s">
        <v>93</v>
      </c>
      <c r="I30" s="77"/>
      <c r="J30" s="77"/>
      <c r="K30" s="77"/>
      <c r="L30" s="77" t="s">
        <v>98</v>
      </c>
      <c r="M30" s="77" t="s">
        <v>162</v>
      </c>
      <c r="N30" s="77">
        <v>170</v>
      </c>
      <c r="O30" s="77" t="s">
        <v>156</v>
      </c>
      <c r="P30" s="77" t="s">
        <v>132</v>
      </c>
      <c r="Q30">
        <f t="shared" si="1"/>
        <v>10</v>
      </c>
      <c r="R30">
        <f t="shared" si="2"/>
        <v>100758</v>
      </c>
    </row>
    <row r="31" spans="1:18" ht="13.5" customHeight="1">
      <c r="A31" s="77" t="str">
        <f t="shared" si="0"/>
        <v>85 30522</v>
      </c>
      <c r="B31" s="78" t="s">
        <v>789</v>
      </c>
      <c r="C31" s="79" t="s">
        <v>120</v>
      </c>
      <c r="D31" s="77">
        <v>621</v>
      </c>
      <c r="E31" s="77" t="s">
        <v>133</v>
      </c>
      <c r="F31" s="80" t="s">
        <v>807</v>
      </c>
      <c r="G31" s="80" t="s">
        <v>92</v>
      </c>
      <c r="H31" s="80" t="s">
        <v>97</v>
      </c>
      <c r="I31" s="77"/>
      <c r="J31" s="77" t="s">
        <v>91</v>
      </c>
      <c r="K31" s="77"/>
      <c r="L31" s="77" t="s">
        <v>98</v>
      </c>
      <c r="M31" s="77" t="s">
        <v>808</v>
      </c>
      <c r="N31" s="77">
        <v>181</v>
      </c>
      <c r="O31" s="77" t="s">
        <v>153</v>
      </c>
      <c r="P31" s="77" t="s">
        <v>626</v>
      </c>
      <c r="Q31">
        <f t="shared" si="1"/>
        <v>85</v>
      </c>
      <c r="R31">
        <f t="shared" si="2"/>
        <v>30522</v>
      </c>
    </row>
    <row r="32" spans="1:18" ht="13.5" customHeight="1">
      <c r="A32" s="77" t="str">
        <f t="shared" si="0"/>
        <v>2 64647</v>
      </c>
      <c r="B32" s="78" t="s">
        <v>789</v>
      </c>
      <c r="C32" s="79" t="s">
        <v>121</v>
      </c>
      <c r="D32" s="77">
        <v>235</v>
      </c>
      <c r="E32" s="77" t="s">
        <v>352</v>
      </c>
      <c r="F32" s="80" t="s">
        <v>360</v>
      </c>
      <c r="G32" s="80" t="s">
        <v>92</v>
      </c>
      <c r="H32" s="80" t="s">
        <v>93</v>
      </c>
      <c r="I32" s="77"/>
      <c r="J32" s="77"/>
      <c r="K32" s="77"/>
      <c r="L32" s="77" t="s">
        <v>91</v>
      </c>
      <c r="M32" s="77" t="s">
        <v>163</v>
      </c>
      <c r="N32" s="77">
        <v>181</v>
      </c>
      <c r="O32" s="77" t="s">
        <v>153</v>
      </c>
      <c r="P32" s="77" t="s">
        <v>94</v>
      </c>
      <c r="Q32">
        <f t="shared" si="1"/>
        <v>2</v>
      </c>
      <c r="R32">
        <f t="shared" si="2"/>
        <v>64647</v>
      </c>
    </row>
    <row r="33" spans="1:18" ht="13.5" customHeight="1">
      <c r="A33" s="77" t="str">
        <f t="shared" si="0"/>
        <v>8 96890</v>
      </c>
      <c r="B33" s="78" t="s">
        <v>789</v>
      </c>
      <c r="C33" s="79" t="s">
        <v>122</v>
      </c>
      <c r="D33" s="77">
        <v>1</v>
      </c>
      <c r="E33" s="77" t="s">
        <v>357</v>
      </c>
      <c r="F33" s="80" t="s">
        <v>361</v>
      </c>
      <c r="G33" s="80" t="s">
        <v>92</v>
      </c>
      <c r="H33" s="80" t="s">
        <v>95</v>
      </c>
      <c r="I33" s="77"/>
      <c r="J33" s="77"/>
      <c r="K33" s="77"/>
      <c r="L33" s="77" t="s">
        <v>98</v>
      </c>
      <c r="M33" s="77" t="s">
        <v>301</v>
      </c>
      <c r="N33" s="77">
        <v>161</v>
      </c>
      <c r="O33" s="77" t="s">
        <v>156</v>
      </c>
      <c r="P33" s="77" t="s">
        <v>102</v>
      </c>
      <c r="Q33">
        <f t="shared" si="1"/>
        <v>8</v>
      </c>
      <c r="R33">
        <f t="shared" si="2"/>
        <v>96890</v>
      </c>
    </row>
    <row r="34" spans="1:18" ht="13.5" customHeight="1">
      <c r="A34" s="77" t="str">
        <f t="shared" si="0"/>
        <v>18 114116</v>
      </c>
      <c r="B34" s="78" t="s">
        <v>789</v>
      </c>
      <c r="C34" s="79" t="s">
        <v>122</v>
      </c>
      <c r="D34" s="77">
        <v>1</v>
      </c>
      <c r="E34" s="77" t="s">
        <v>667</v>
      </c>
      <c r="F34" s="80" t="s">
        <v>679</v>
      </c>
      <c r="G34" s="80" t="s">
        <v>92</v>
      </c>
      <c r="H34" s="80" t="s">
        <v>93</v>
      </c>
      <c r="I34" s="77" t="s">
        <v>90</v>
      </c>
      <c r="J34" s="77" t="s">
        <v>624</v>
      </c>
      <c r="K34" s="77"/>
      <c r="L34" s="77" t="s">
        <v>98</v>
      </c>
      <c r="M34" s="77" t="s">
        <v>680</v>
      </c>
      <c r="N34" s="77">
        <v>144</v>
      </c>
      <c r="O34" s="77" t="s">
        <v>150</v>
      </c>
      <c r="P34" s="77" t="s">
        <v>102</v>
      </c>
      <c r="Q34">
        <f t="shared" si="1"/>
        <v>18</v>
      </c>
      <c r="R34">
        <f t="shared" si="2"/>
        <v>114116</v>
      </c>
    </row>
    <row r="35" spans="1:18" ht="13.5" customHeight="1">
      <c r="A35" s="77" t="str">
        <f t="shared" si="0"/>
        <v>19 115835</v>
      </c>
      <c r="B35" s="78" t="s">
        <v>789</v>
      </c>
      <c r="C35" s="79" t="s">
        <v>121</v>
      </c>
      <c r="D35" s="77">
        <v>477</v>
      </c>
      <c r="E35" s="77" t="s">
        <v>801</v>
      </c>
      <c r="F35" s="80" t="s">
        <v>809</v>
      </c>
      <c r="G35" s="80" t="s">
        <v>92</v>
      </c>
      <c r="H35" s="80" t="s">
        <v>103</v>
      </c>
      <c r="I35" s="77" t="s">
        <v>90</v>
      </c>
      <c r="J35" s="77"/>
      <c r="K35" s="77"/>
      <c r="L35" s="77" t="s">
        <v>98</v>
      </c>
      <c r="M35" s="77" t="s">
        <v>810</v>
      </c>
      <c r="N35" s="77">
        <v>150</v>
      </c>
      <c r="O35" s="77" t="s">
        <v>150</v>
      </c>
      <c r="P35" s="77" t="s">
        <v>800</v>
      </c>
      <c r="Q35">
        <f t="shared" si="1"/>
        <v>19</v>
      </c>
      <c r="R35">
        <f t="shared" si="2"/>
        <v>115835</v>
      </c>
    </row>
    <row r="36" spans="1:18" ht="13.5" customHeight="1">
      <c r="A36" s="77" t="str">
        <f t="shared" si="0"/>
        <v>19 115625</v>
      </c>
      <c r="B36" s="78" t="s">
        <v>789</v>
      </c>
      <c r="C36" s="79" t="s">
        <v>121</v>
      </c>
      <c r="D36" s="77">
        <v>477</v>
      </c>
      <c r="E36" s="77" t="s">
        <v>801</v>
      </c>
      <c r="F36" s="80" t="s">
        <v>811</v>
      </c>
      <c r="G36" s="80" t="s">
        <v>92</v>
      </c>
      <c r="H36" s="80" t="s">
        <v>93</v>
      </c>
      <c r="I36" s="77" t="s">
        <v>90</v>
      </c>
      <c r="J36" s="77"/>
      <c r="K36" s="77"/>
      <c r="L36" s="77" t="s">
        <v>98</v>
      </c>
      <c r="M36" s="77" t="s">
        <v>812</v>
      </c>
      <c r="N36" s="77">
        <v>149</v>
      </c>
      <c r="O36" s="77" t="s">
        <v>150</v>
      </c>
      <c r="P36" s="77" t="s">
        <v>800</v>
      </c>
      <c r="Q36">
        <f t="shared" si="1"/>
        <v>19</v>
      </c>
      <c r="R36">
        <f t="shared" si="2"/>
        <v>115625</v>
      </c>
    </row>
    <row r="37" spans="1:18" ht="13.5" customHeight="1">
      <c r="A37" s="77" t="str">
        <f t="shared" si="0"/>
        <v>19 115243</v>
      </c>
      <c r="B37" s="78" t="s">
        <v>789</v>
      </c>
      <c r="C37" s="79" t="s">
        <v>121</v>
      </c>
      <c r="D37" s="77">
        <v>477</v>
      </c>
      <c r="E37" s="77" t="s">
        <v>801</v>
      </c>
      <c r="F37" s="80" t="s">
        <v>813</v>
      </c>
      <c r="G37" s="80" t="s">
        <v>98</v>
      </c>
      <c r="H37" s="80" t="s">
        <v>93</v>
      </c>
      <c r="I37" s="77" t="s">
        <v>90</v>
      </c>
      <c r="J37" s="77"/>
      <c r="K37" s="77"/>
      <c r="L37" s="77" t="s">
        <v>98</v>
      </c>
      <c r="M37" s="77" t="s">
        <v>814</v>
      </c>
      <c r="N37" s="77">
        <v>136</v>
      </c>
      <c r="O37" s="77" t="s">
        <v>150</v>
      </c>
      <c r="P37" s="77" t="s">
        <v>800</v>
      </c>
      <c r="Q37">
        <f t="shared" si="1"/>
        <v>19</v>
      </c>
      <c r="R37">
        <f t="shared" si="2"/>
        <v>115243</v>
      </c>
    </row>
    <row r="38" spans="1:18" ht="13.5" customHeight="1">
      <c r="A38" s="77" t="str">
        <f t="shared" si="0"/>
        <v>10 100759</v>
      </c>
      <c r="B38" s="78" t="s">
        <v>789</v>
      </c>
      <c r="C38" s="79" t="s">
        <v>121</v>
      </c>
      <c r="D38" s="77">
        <v>235</v>
      </c>
      <c r="E38" s="77" t="s">
        <v>344</v>
      </c>
      <c r="F38" s="80" t="s">
        <v>362</v>
      </c>
      <c r="G38" s="77" t="s">
        <v>92</v>
      </c>
      <c r="H38" s="77" t="s">
        <v>95</v>
      </c>
      <c r="I38" s="77"/>
      <c r="J38" s="77"/>
      <c r="K38" s="77"/>
      <c r="L38" s="77" t="s">
        <v>98</v>
      </c>
      <c r="M38" s="77" t="s">
        <v>164</v>
      </c>
      <c r="N38" s="77">
        <v>156</v>
      </c>
      <c r="O38" s="77" t="s">
        <v>156</v>
      </c>
      <c r="P38" s="77" t="s">
        <v>94</v>
      </c>
      <c r="Q38">
        <f t="shared" si="1"/>
        <v>10</v>
      </c>
      <c r="R38">
        <f t="shared" si="2"/>
        <v>100759</v>
      </c>
    </row>
    <row r="39" spans="1:18" ht="13.5" customHeight="1">
      <c r="A39" s="77" t="str">
        <f t="shared" si="0"/>
        <v>10 100753</v>
      </c>
      <c r="B39" s="78" t="s">
        <v>789</v>
      </c>
      <c r="C39" s="79" t="s">
        <v>121</v>
      </c>
      <c r="D39" s="77">
        <v>235</v>
      </c>
      <c r="E39" s="77" t="s">
        <v>344</v>
      </c>
      <c r="F39" s="80" t="s">
        <v>363</v>
      </c>
      <c r="G39" s="80" t="s">
        <v>92</v>
      </c>
      <c r="H39" s="80" t="s">
        <v>93</v>
      </c>
      <c r="I39" s="77"/>
      <c r="J39" s="77"/>
      <c r="K39" s="77"/>
      <c r="L39" s="77" t="s">
        <v>98</v>
      </c>
      <c r="M39" s="77" t="s">
        <v>165</v>
      </c>
      <c r="N39" s="77">
        <v>191</v>
      </c>
      <c r="O39" s="77" t="s">
        <v>166</v>
      </c>
      <c r="P39" s="77" t="s">
        <v>94</v>
      </c>
      <c r="Q39">
        <f t="shared" si="1"/>
        <v>10</v>
      </c>
      <c r="R39">
        <f t="shared" si="2"/>
        <v>100753</v>
      </c>
    </row>
    <row r="40" spans="1:18" ht="13.5" customHeight="1">
      <c r="A40" s="77" t="str">
        <f t="shared" si="0"/>
        <v>18 114119</v>
      </c>
      <c r="B40" s="78" t="s">
        <v>789</v>
      </c>
      <c r="C40" s="79" t="s">
        <v>122</v>
      </c>
      <c r="D40" s="77">
        <v>1</v>
      </c>
      <c r="E40" s="77" t="s">
        <v>667</v>
      </c>
      <c r="F40" s="80" t="s">
        <v>681</v>
      </c>
      <c r="G40" s="80" t="s">
        <v>92</v>
      </c>
      <c r="H40" s="80" t="s">
        <v>97</v>
      </c>
      <c r="I40" s="77"/>
      <c r="J40" s="77"/>
      <c r="K40" s="77"/>
      <c r="L40" s="77" t="s">
        <v>98</v>
      </c>
      <c r="M40" s="77" t="s">
        <v>682</v>
      </c>
      <c r="N40" s="77">
        <v>179</v>
      </c>
      <c r="O40" s="77" t="s">
        <v>153</v>
      </c>
      <c r="P40" s="77" t="s">
        <v>102</v>
      </c>
      <c r="Q40">
        <f t="shared" si="1"/>
        <v>18</v>
      </c>
      <c r="R40">
        <f t="shared" si="2"/>
        <v>114119</v>
      </c>
    </row>
    <row r="41" spans="1:18" ht="13.5" customHeight="1">
      <c r="A41" s="77" t="str">
        <f t="shared" si="0"/>
        <v>15 107721</v>
      </c>
      <c r="B41" s="78" t="s">
        <v>789</v>
      </c>
      <c r="C41" s="79" t="s">
        <v>121</v>
      </c>
      <c r="D41" s="77">
        <v>475</v>
      </c>
      <c r="E41" s="77" t="s">
        <v>295</v>
      </c>
      <c r="F41" s="80" t="s">
        <v>364</v>
      </c>
      <c r="G41" s="80" t="s">
        <v>98</v>
      </c>
      <c r="H41" s="80" t="s">
        <v>669</v>
      </c>
      <c r="I41" s="77"/>
      <c r="J41" s="77" t="s">
        <v>624</v>
      </c>
      <c r="K41" s="77"/>
      <c r="L41" s="77" t="s">
        <v>98</v>
      </c>
      <c r="M41" s="77" t="s">
        <v>302</v>
      </c>
      <c r="N41" s="77">
        <v>174</v>
      </c>
      <c r="O41" s="77" t="s">
        <v>153</v>
      </c>
      <c r="P41" s="77" t="s">
        <v>101</v>
      </c>
      <c r="Q41">
        <f t="shared" si="1"/>
        <v>15</v>
      </c>
      <c r="R41">
        <f t="shared" si="2"/>
        <v>107721</v>
      </c>
    </row>
    <row r="42" spans="1:18" ht="13.5" customHeight="1">
      <c r="A42" s="77" t="str">
        <f t="shared" si="0"/>
        <v>84 406</v>
      </c>
      <c r="B42" s="78" t="s">
        <v>789</v>
      </c>
      <c r="C42" s="79" t="s">
        <v>121</v>
      </c>
      <c r="D42" s="77">
        <v>476</v>
      </c>
      <c r="E42" s="77" t="s">
        <v>815</v>
      </c>
      <c r="F42" s="80" t="s">
        <v>816</v>
      </c>
      <c r="G42" s="80" t="s">
        <v>92</v>
      </c>
      <c r="H42" s="80" t="s">
        <v>100</v>
      </c>
      <c r="I42" s="77"/>
      <c r="J42" s="77"/>
      <c r="K42" s="77"/>
      <c r="L42" s="77" t="s">
        <v>98</v>
      </c>
      <c r="M42" s="77" t="s">
        <v>817</v>
      </c>
      <c r="N42" s="77">
        <v>188</v>
      </c>
      <c r="O42" s="77" t="s">
        <v>153</v>
      </c>
      <c r="P42" s="77" t="s">
        <v>106</v>
      </c>
      <c r="Q42">
        <f t="shared" si="1"/>
        <v>84</v>
      </c>
      <c r="R42">
        <f t="shared" si="2"/>
        <v>406</v>
      </c>
    </row>
    <row r="43" spans="1:18" ht="13.5" customHeight="1">
      <c r="A43" s="77" t="str">
        <f t="shared" si="0"/>
        <v>12 104435</v>
      </c>
      <c r="B43" s="78" t="s">
        <v>789</v>
      </c>
      <c r="C43" s="79" t="s">
        <v>121</v>
      </c>
      <c r="D43" s="77">
        <v>476</v>
      </c>
      <c r="E43" s="77" t="s">
        <v>136</v>
      </c>
      <c r="F43" s="80" t="s">
        <v>365</v>
      </c>
      <c r="G43" s="80" t="s">
        <v>98</v>
      </c>
      <c r="H43" s="80" t="s">
        <v>100</v>
      </c>
      <c r="I43" s="77"/>
      <c r="J43" s="77" t="s">
        <v>624</v>
      </c>
      <c r="K43" s="77"/>
      <c r="L43" s="77" t="s">
        <v>98</v>
      </c>
      <c r="M43" s="77" t="s">
        <v>167</v>
      </c>
      <c r="N43" s="77">
        <v>174</v>
      </c>
      <c r="O43" s="77" t="s">
        <v>153</v>
      </c>
      <c r="P43" s="77" t="s">
        <v>106</v>
      </c>
      <c r="Q43">
        <f t="shared" si="1"/>
        <v>12</v>
      </c>
      <c r="R43">
        <f t="shared" si="2"/>
        <v>104435</v>
      </c>
    </row>
    <row r="44" spans="1:18" ht="13.5" customHeight="1">
      <c r="A44" s="77" t="str">
        <f t="shared" si="0"/>
        <v>86 40265</v>
      </c>
      <c r="B44" s="78" t="s">
        <v>789</v>
      </c>
      <c r="C44" s="79" t="s">
        <v>121</v>
      </c>
      <c r="D44" s="77">
        <v>235</v>
      </c>
      <c r="E44" s="77" t="s">
        <v>125</v>
      </c>
      <c r="F44" s="80" t="s">
        <v>366</v>
      </c>
      <c r="G44" s="80" t="s">
        <v>92</v>
      </c>
      <c r="H44" s="80" t="s">
        <v>97</v>
      </c>
      <c r="I44" s="77"/>
      <c r="J44" s="77"/>
      <c r="K44" s="77"/>
      <c r="L44" s="77" t="s">
        <v>91</v>
      </c>
      <c r="M44" s="77" t="s">
        <v>168</v>
      </c>
      <c r="N44" s="77">
        <v>181</v>
      </c>
      <c r="O44" s="77" t="s">
        <v>153</v>
      </c>
      <c r="P44" s="77" t="s">
        <v>94</v>
      </c>
      <c r="Q44">
        <f t="shared" si="1"/>
        <v>86</v>
      </c>
      <c r="R44">
        <f t="shared" si="2"/>
        <v>40265</v>
      </c>
    </row>
    <row r="45" spans="1:18" ht="13.5" customHeight="1">
      <c r="A45" s="77" t="str">
        <f t="shared" si="0"/>
        <v>7 94440</v>
      </c>
      <c r="B45" s="78" t="s">
        <v>789</v>
      </c>
      <c r="C45" s="79" t="s">
        <v>121</v>
      </c>
      <c r="D45" s="77">
        <v>235</v>
      </c>
      <c r="E45" s="77" t="s">
        <v>367</v>
      </c>
      <c r="F45" s="80" t="s">
        <v>368</v>
      </c>
      <c r="G45" s="80" t="s">
        <v>92</v>
      </c>
      <c r="H45" s="80" t="s">
        <v>93</v>
      </c>
      <c r="I45" s="77"/>
      <c r="J45" s="77"/>
      <c r="K45" s="77"/>
      <c r="L45" s="77" t="s">
        <v>91</v>
      </c>
      <c r="M45" s="77" t="s">
        <v>169</v>
      </c>
      <c r="N45" s="77">
        <v>182</v>
      </c>
      <c r="O45" s="77" t="s">
        <v>153</v>
      </c>
      <c r="P45" s="77" t="s">
        <v>94</v>
      </c>
      <c r="Q45">
        <f t="shared" si="1"/>
        <v>7</v>
      </c>
      <c r="R45">
        <f t="shared" si="2"/>
        <v>94440</v>
      </c>
    </row>
    <row r="46" spans="1:18" ht="13.5" customHeight="1">
      <c r="A46" s="77" t="str">
        <f t="shared" si="0"/>
        <v>10 100224</v>
      </c>
      <c r="B46" s="78" t="s">
        <v>789</v>
      </c>
      <c r="C46" s="79" t="s">
        <v>121</v>
      </c>
      <c r="D46" s="77">
        <v>476</v>
      </c>
      <c r="E46" s="77" t="s">
        <v>344</v>
      </c>
      <c r="F46" s="80" t="s">
        <v>369</v>
      </c>
      <c r="G46" s="80" t="s">
        <v>92</v>
      </c>
      <c r="H46" s="80" t="s">
        <v>97</v>
      </c>
      <c r="I46" s="77"/>
      <c r="J46" s="77"/>
      <c r="K46" s="77"/>
      <c r="L46" s="77" t="s">
        <v>98</v>
      </c>
      <c r="M46" s="77" t="s">
        <v>170</v>
      </c>
      <c r="N46" s="77">
        <v>165</v>
      </c>
      <c r="O46" s="77" t="s">
        <v>156</v>
      </c>
      <c r="P46" s="77" t="s">
        <v>106</v>
      </c>
      <c r="Q46">
        <f t="shared" si="1"/>
        <v>10</v>
      </c>
      <c r="R46">
        <f t="shared" si="2"/>
        <v>100224</v>
      </c>
    </row>
    <row r="47" spans="1:18" ht="13.5" customHeight="1">
      <c r="A47" s="77" t="str">
        <f t="shared" si="0"/>
        <v>18 113803</v>
      </c>
      <c r="B47" s="78" t="s">
        <v>789</v>
      </c>
      <c r="C47" s="79" t="s">
        <v>121</v>
      </c>
      <c r="D47" s="77">
        <v>235</v>
      </c>
      <c r="E47" s="77" t="s">
        <v>667</v>
      </c>
      <c r="F47" s="80" t="s">
        <v>683</v>
      </c>
      <c r="G47" s="80" t="s">
        <v>92</v>
      </c>
      <c r="H47" s="80" t="s">
        <v>93</v>
      </c>
      <c r="I47" s="77" t="s">
        <v>90</v>
      </c>
      <c r="J47" s="77" t="s">
        <v>624</v>
      </c>
      <c r="K47" s="77"/>
      <c r="L47" s="77" t="s">
        <v>91</v>
      </c>
      <c r="M47" s="77" t="s">
        <v>684</v>
      </c>
      <c r="N47" s="77">
        <v>135</v>
      </c>
      <c r="O47" s="77" t="s">
        <v>150</v>
      </c>
      <c r="P47" s="77" t="s">
        <v>94</v>
      </c>
      <c r="Q47">
        <f t="shared" si="1"/>
        <v>18</v>
      </c>
      <c r="R47">
        <f t="shared" si="2"/>
        <v>113803</v>
      </c>
    </row>
    <row r="48" spans="1:18" ht="13.5" customHeight="1">
      <c r="A48" s="77" t="str">
        <f t="shared" si="0"/>
        <v>15 107442</v>
      </c>
      <c r="B48" s="78" t="s">
        <v>789</v>
      </c>
      <c r="C48" s="79" t="s">
        <v>121</v>
      </c>
      <c r="D48" s="77">
        <v>235</v>
      </c>
      <c r="E48" s="77" t="s">
        <v>295</v>
      </c>
      <c r="F48" s="80" t="s">
        <v>370</v>
      </c>
      <c r="G48" s="80" t="s">
        <v>92</v>
      </c>
      <c r="H48" s="80" t="s">
        <v>93</v>
      </c>
      <c r="I48" s="77"/>
      <c r="J48" s="77"/>
      <c r="K48" s="77"/>
      <c r="L48" s="77" t="s">
        <v>98</v>
      </c>
      <c r="M48" s="77" t="s">
        <v>303</v>
      </c>
      <c r="N48" s="77">
        <v>189</v>
      </c>
      <c r="O48" s="77" t="s">
        <v>153</v>
      </c>
      <c r="P48" s="77" t="s">
        <v>94</v>
      </c>
      <c r="Q48">
        <f t="shared" si="1"/>
        <v>15</v>
      </c>
      <c r="R48">
        <f t="shared" si="2"/>
        <v>107442</v>
      </c>
    </row>
    <row r="49" spans="1:18" ht="13.5" customHeight="1">
      <c r="A49" s="77" t="str">
        <f t="shared" si="0"/>
        <v>9 97588</v>
      </c>
      <c r="B49" s="78" t="s">
        <v>789</v>
      </c>
      <c r="C49" s="79" t="s">
        <v>121</v>
      </c>
      <c r="D49" s="77">
        <v>235</v>
      </c>
      <c r="E49" s="77" t="s">
        <v>342</v>
      </c>
      <c r="F49" s="80" t="s">
        <v>371</v>
      </c>
      <c r="G49" s="80" t="s">
        <v>98</v>
      </c>
      <c r="H49" s="80" t="s">
        <v>97</v>
      </c>
      <c r="I49" s="77"/>
      <c r="J49" s="77" t="s">
        <v>624</v>
      </c>
      <c r="K49" s="77"/>
      <c r="L49" s="77" t="s">
        <v>91</v>
      </c>
      <c r="M49" s="77" t="s">
        <v>171</v>
      </c>
      <c r="N49" s="77">
        <v>126</v>
      </c>
      <c r="O49" s="77" t="s">
        <v>150</v>
      </c>
      <c r="P49" s="77" t="s">
        <v>94</v>
      </c>
      <c r="Q49">
        <f t="shared" si="1"/>
        <v>9</v>
      </c>
      <c r="R49">
        <f t="shared" si="2"/>
        <v>97588</v>
      </c>
    </row>
    <row r="50" spans="1:18" ht="13.5" customHeight="1">
      <c r="A50" s="77" t="str">
        <f t="shared" si="0"/>
        <v>9 97589</v>
      </c>
      <c r="B50" s="78" t="s">
        <v>789</v>
      </c>
      <c r="C50" s="79" t="s">
        <v>121</v>
      </c>
      <c r="D50" s="77">
        <v>235</v>
      </c>
      <c r="E50" s="77" t="s">
        <v>342</v>
      </c>
      <c r="F50" s="80" t="s">
        <v>372</v>
      </c>
      <c r="G50" s="80" t="s">
        <v>92</v>
      </c>
      <c r="H50" s="80" t="s">
        <v>97</v>
      </c>
      <c r="I50" s="77"/>
      <c r="J50" s="77"/>
      <c r="K50" s="77"/>
      <c r="L50" s="77" t="s">
        <v>91</v>
      </c>
      <c r="M50" s="77" t="s">
        <v>172</v>
      </c>
      <c r="N50" s="77">
        <v>156</v>
      </c>
      <c r="O50" s="77" t="s">
        <v>156</v>
      </c>
      <c r="P50" s="77" t="s">
        <v>94</v>
      </c>
      <c r="Q50">
        <f t="shared" si="1"/>
        <v>9</v>
      </c>
      <c r="R50">
        <f t="shared" si="2"/>
        <v>97589</v>
      </c>
    </row>
    <row r="51" spans="1:18" ht="13.5" customHeight="1">
      <c r="A51" s="77" t="str">
        <f t="shared" si="0"/>
        <v>18 114511</v>
      </c>
      <c r="B51" s="78" t="s">
        <v>789</v>
      </c>
      <c r="C51" s="79" t="s">
        <v>122</v>
      </c>
      <c r="D51" s="77">
        <v>2</v>
      </c>
      <c r="E51" s="77" t="s">
        <v>667</v>
      </c>
      <c r="F51" s="80" t="s">
        <v>818</v>
      </c>
      <c r="G51" s="80" t="s">
        <v>98</v>
      </c>
      <c r="H51" s="80" t="s">
        <v>103</v>
      </c>
      <c r="I51" s="77"/>
      <c r="J51" s="77"/>
      <c r="K51" s="77"/>
      <c r="L51" s="77" t="s">
        <v>98</v>
      </c>
      <c r="M51" s="77" t="s">
        <v>819</v>
      </c>
      <c r="N51" s="77">
        <v>128</v>
      </c>
      <c r="O51" s="77" t="s">
        <v>150</v>
      </c>
      <c r="P51" s="77" t="s">
        <v>96</v>
      </c>
      <c r="Q51">
        <f t="shared" si="1"/>
        <v>18</v>
      </c>
      <c r="R51">
        <f t="shared" si="2"/>
        <v>114511</v>
      </c>
    </row>
    <row r="52" spans="1:18" ht="13.5" customHeight="1">
      <c r="A52" s="77" t="str">
        <f t="shared" si="0"/>
        <v>7 93642</v>
      </c>
      <c r="B52" s="78" t="s">
        <v>789</v>
      </c>
      <c r="C52" s="79" t="s">
        <v>120</v>
      </c>
      <c r="D52" s="77">
        <v>5</v>
      </c>
      <c r="E52" s="77" t="s">
        <v>367</v>
      </c>
      <c r="F52" s="77" t="s">
        <v>373</v>
      </c>
      <c r="G52" s="80" t="s">
        <v>92</v>
      </c>
      <c r="H52" s="80" t="s">
        <v>100</v>
      </c>
      <c r="I52" s="77"/>
      <c r="J52" s="77"/>
      <c r="K52" s="77"/>
      <c r="L52" s="77" t="s">
        <v>98</v>
      </c>
      <c r="M52" s="77" t="s">
        <v>627</v>
      </c>
      <c r="N52" s="77">
        <v>161</v>
      </c>
      <c r="O52" s="77" t="s">
        <v>156</v>
      </c>
      <c r="P52" s="77" t="s">
        <v>142</v>
      </c>
      <c r="Q52">
        <f t="shared" si="1"/>
        <v>7</v>
      </c>
      <c r="R52">
        <f t="shared" si="2"/>
        <v>93642</v>
      </c>
    </row>
    <row r="53" spans="1:18" ht="13.5" customHeight="1">
      <c r="A53" s="77" t="str">
        <f t="shared" si="0"/>
        <v>12 104424</v>
      </c>
      <c r="B53" s="78" t="s">
        <v>789</v>
      </c>
      <c r="C53" s="79" t="s">
        <v>120</v>
      </c>
      <c r="D53" s="77">
        <v>4</v>
      </c>
      <c r="E53" s="77" t="s">
        <v>136</v>
      </c>
      <c r="F53" s="80" t="s">
        <v>375</v>
      </c>
      <c r="G53" s="80" t="s">
        <v>98</v>
      </c>
      <c r="H53" s="80" t="s">
        <v>669</v>
      </c>
      <c r="I53" s="77"/>
      <c r="J53" s="77"/>
      <c r="K53" s="77"/>
      <c r="L53" s="77" t="s">
        <v>98</v>
      </c>
      <c r="M53" s="77" t="s">
        <v>173</v>
      </c>
      <c r="N53" s="77">
        <v>154</v>
      </c>
      <c r="O53" s="77" t="s">
        <v>156</v>
      </c>
      <c r="P53" s="77" t="s">
        <v>132</v>
      </c>
      <c r="Q53">
        <f t="shared" si="1"/>
        <v>12</v>
      </c>
      <c r="R53">
        <f t="shared" si="2"/>
        <v>104424</v>
      </c>
    </row>
    <row r="54" spans="1:18" ht="13.5" customHeight="1">
      <c r="A54" s="77" t="str">
        <f t="shared" si="0"/>
        <v>14 106046</v>
      </c>
      <c r="B54" s="78" t="s">
        <v>789</v>
      </c>
      <c r="C54" s="79" t="s">
        <v>120</v>
      </c>
      <c r="D54" s="77">
        <v>4</v>
      </c>
      <c r="E54" s="77" t="s">
        <v>120</v>
      </c>
      <c r="F54" s="77" t="s">
        <v>376</v>
      </c>
      <c r="G54" s="80" t="s">
        <v>98</v>
      </c>
      <c r="H54" s="80" t="s">
        <v>93</v>
      </c>
      <c r="I54" s="77"/>
      <c r="J54" s="77"/>
      <c r="K54" s="77"/>
      <c r="L54" s="77" t="s">
        <v>98</v>
      </c>
      <c r="M54" s="77" t="s">
        <v>259</v>
      </c>
      <c r="N54" s="77">
        <v>143</v>
      </c>
      <c r="O54" s="77" t="s">
        <v>156</v>
      </c>
      <c r="P54" s="77" t="s">
        <v>132</v>
      </c>
      <c r="Q54">
        <f t="shared" si="1"/>
        <v>14</v>
      </c>
      <c r="R54">
        <f t="shared" si="2"/>
        <v>106046</v>
      </c>
    </row>
    <row r="55" spans="1:18" ht="13.5" customHeight="1">
      <c r="A55" s="77" t="str">
        <f t="shared" si="0"/>
        <v>5 90217</v>
      </c>
      <c r="B55" s="78" t="s">
        <v>789</v>
      </c>
      <c r="C55" s="79" t="s">
        <v>121</v>
      </c>
      <c r="D55" s="77">
        <v>477</v>
      </c>
      <c r="E55" s="77" t="s">
        <v>337</v>
      </c>
      <c r="F55" s="80" t="s">
        <v>820</v>
      </c>
      <c r="G55" s="80" t="s">
        <v>98</v>
      </c>
      <c r="H55" s="80" t="s">
        <v>93</v>
      </c>
      <c r="I55" s="77"/>
      <c r="J55" s="77"/>
      <c r="K55" s="77"/>
      <c r="L55" s="77" t="s">
        <v>98</v>
      </c>
      <c r="M55" s="77" t="s">
        <v>821</v>
      </c>
      <c r="N55" s="77">
        <v>161</v>
      </c>
      <c r="O55" s="77" t="s">
        <v>153</v>
      </c>
      <c r="P55" s="77" t="s">
        <v>800</v>
      </c>
      <c r="Q55">
        <f t="shared" si="1"/>
        <v>5</v>
      </c>
      <c r="R55">
        <f t="shared" si="2"/>
        <v>90217</v>
      </c>
    </row>
    <row r="56" spans="1:18" ht="13.5" customHeight="1">
      <c r="A56" s="77" t="str">
        <f t="shared" si="0"/>
        <v>14 106919</v>
      </c>
      <c r="B56" s="78" t="s">
        <v>789</v>
      </c>
      <c r="C56" s="79" t="s">
        <v>120</v>
      </c>
      <c r="D56" s="77">
        <v>4</v>
      </c>
      <c r="E56" s="77" t="s">
        <v>120</v>
      </c>
      <c r="F56" s="80" t="s">
        <v>377</v>
      </c>
      <c r="G56" s="80" t="s">
        <v>98</v>
      </c>
      <c r="H56" s="80" t="s">
        <v>97</v>
      </c>
      <c r="I56" s="77"/>
      <c r="J56" s="77" t="s">
        <v>624</v>
      </c>
      <c r="K56" s="77"/>
      <c r="L56" s="77" t="s">
        <v>98</v>
      </c>
      <c r="M56" s="77" t="s">
        <v>260</v>
      </c>
      <c r="N56" s="77">
        <v>143</v>
      </c>
      <c r="O56" s="77" t="s">
        <v>156</v>
      </c>
      <c r="P56" s="77" t="s">
        <v>132</v>
      </c>
      <c r="Q56">
        <f t="shared" si="1"/>
        <v>14</v>
      </c>
      <c r="R56">
        <f t="shared" si="2"/>
        <v>106919</v>
      </c>
    </row>
    <row r="57" spans="1:18" ht="13.5" customHeight="1">
      <c r="A57" s="77" t="str">
        <f t="shared" si="0"/>
        <v>98 61038</v>
      </c>
      <c r="B57" s="78" t="s">
        <v>789</v>
      </c>
      <c r="C57" s="79" t="s">
        <v>121</v>
      </c>
      <c r="D57" s="77">
        <v>235</v>
      </c>
      <c r="E57" s="77" t="s">
        <v>123</v>
      </c>
      <c r="F57" s="80" t="s">
        <v>378</v>
      </c>
      <c r="G57" s="80" t="s">
        <v>92</v>
      </c>
      <c r="H57" s="80" t="s">
        <v>95</v>
      </c>
      <c r="I57" s="77"/>
      <c r="J57" s="77"/>
      <c r="K57" s="77"/>
      <c r="L57" s="77" t="s">
        <v>91</v>
      </c>
      <c r="M57" s="77" t="s">
        <v>174</v>
      </c>
      <c r="N57" s="77">
        <v>161</v>
      </c>
      <c r="O57" s="77" t="s">
        <v>156</v>
      </c>
      <c r="P57" s="77" t="s">
        <v>94</v>
      </c>
      <c r="Q57">
        <f t="shared" si="1"/>
        <v>98</v>
      </c>
      <c r="R57">
        <f t="shared" si="2"/>
        <v>61038</v>
      </c>
    </row>
    <row r="58" spans="1:18" ht="13.5" customHeight="1">
      <c r="A58" s="77" t="str">
        <f t="shared" si="0"/>
        <v>79 17371</v>
      </c>
      <c r="B58" s="78" t="s">
        <v>789</v>
      </c>
      <c r="C58" s="79" t="s">
        <v>121</v>
      </c>
      <c r="D58" s="77">
        <v>476</v>
      </c>
      <c r="E58" s="77" t="s">
        <v>124</v>
      </c>
      <c r="F58" s="80" t="s">
        <v>380</v>
      </c>
      <c r="G58" s="80" t="s">
        <v>98</v>
      </c>
      <c r="H58" s="80" t="s">
        <v>100</v>
      </c>
      <c r="I58" s="77"/>
      <c r="J58" s="77"/>
      <c r="K58" s="77"/>
      <c r="L58" s="77" t="s">
        <v>91</v>
      </c>
      <c r="M58" s="77" t="s">
        <v>176</v>
      </c>
      <c r="N58" s="77">
        <v>144</v>
      </c>
      <c r="O58" s="77" t="s">
        <v>156</v>
      </c>
      <c r="P58" s="77" t="s">
        <v>106</v>
      </c>
      <c r="Q58">
        <f t="shared" si="1"/>
        <v>79</v>
      </c>
      <c r="R58">
        <f t="shared" si="2"/>
        <v>17371</v>
      </c>
    </row>
    <row r="59" spans="1:18" ht="13.5" customHeight="1">
      <c r="A59" s="77" t="str">
        <f t="shared" si="0"/>
        <v>86 508</v>
      </c>
      <c r="B59" s="78" t="s">
        <v>789</v>
      </c>
      <c r="C59" s="79" t="s">
        <v>121</v>
      </c>
      <c r="D59" s="77">
        <v>476</v>
      </c>
      <c r="E59" s="77" t="s">
        <v>125</v>
      </c>
      <c r="F59" s="80" t="s">
        <v>381</v>
      </c>
      <c r="G59" s="80" t="s">
        <v>92</v>
      </c>
      <c r="H59" s="80" t="s">
        <v>100</v>
      </c>
      <c r="I59" s="77"/>
      <c r="J59" s="77"/>
      <c r="K59" s="77"/>
      <c r="L59" s="77" t="s">
        <v>91</v>
      </c>
      <c r="M59" s="77" t="s">
        <v>177</v>
      </c>
      <c r="N59" s="77">
        <v>162</v>
      </c>
      <c r="O59" s="77" t="s">
        <v>156</v>
      </c>
      <c r="P59" s="77" t="s">
        <v>106</v>
      </c>
      <c r="Q59">
        <f t="shared" si="1"/>
        <v>86</v>
      </c>
      <c r="R59">
        <f t="shared" si="2"/>
        <v>508</v>
      </c>
    </row>
    <row r="60" spans="1:18" ht="13.5" customHeight="1">
      <c r="A60" s="77" t="str">
        <f t="shared" si="0"/>
        <v>14 107103</v>
      </c>
      <c r="B60" s="78" t="s">
        <v>789</v>
      </c>
      <c r="C60" s="79" t="s">
        <v>120</v>
      </c>
      <c r="D60" s="77">
        <v>4</v>
      </c>
      <c r="E60" s="77" t="s">
        <v>120</v>
      </c>
      <c r="F60" s="80" t="s">
        <v>382</v>
      </c>
      <c r="G60" s="77" t="s">
        <v>92</v>
      </c>
      <c r="H60" s="77" t="s">
        <v>97</v>
      </c>
      <c r="I60" s="77"/>
      <c r="J60" s="77"/>
      <c r="K60" s="77"/>
      <c r="L60" s="77" t="s">
        <v>98</v>
      </c>
      <c r="M60" s="77" t="s">
        <v>261</v>
      </c>
      <c r="N60" s="77">
        <v>165</v>
      </c>
      <c r="O60" s="77" t="s">
        <v>156</v>
      </c>
      <c r="P60" s="77" t="s">
        <v>132</v>
      </c>
      <c r="Q60">
        <f t="shared" si="1"/>
        <v>14</v>
      </c>
      <c r="R60">
        <f t="shared" si="2"/>
        <v>107103</v>
      </c>
    </row>
    <row r="61" spans="1:18" ht="13.5" customHeight="1">
      <c r="A61" s="77" t="str">
        <f t="shared" si="0"/>
        <v>19 115996</v>
      </c>
      <c r="B61" s="78" t="s">
        <v>789</v>
      </c>
      <c r="C61" s="79" t="s">
        <v>120</v>
      </c>
      <c r="D61" s="77">
        <v>1</v>
      </c>
      <c r="E61" s="77" t="s">
        <v>801</v>
      </c>
      <c r="F61" s="80" t="s">
        <v>822</v>
      </c>
      <c r="G61" s="80" t="s">
        <v>92</v>
      </c>
      <c r="H61" s="80" t="s">
        <v>95</v>
      </c>
      <c r="I61" s="77" t="s">
        <v>90</v>
      </c>
      <c r="J61" s="77"/>
      <c r="K61" s="77"/>
      <c r="L61" s="77" t="s">
        <v>98</v>
      </c>
      <c r="M61" s="77" t="s">
        <v>823</v>
      </c>
      <c r="N61" s="77">
        <v>150</v>
      </c>
      <c r="O61" s="77" t="s">
        <v>150</v>
      </c>
      <c r="P61" s="77" t="s">
        <v>105</v>
      </c>
      <c r="Q61">
        <f t="shared" si="1"/>
        <v>19</v>
      </c>
      <c r="R61">
        <f t="shared" si="2"/>
        <v>115996</v>
      </c>
    </row>
    <row r="62" spans="1:18" ht="13.5" customHeight="1">
      <c r="A62" s="77" t="str">
        <f t="shared" si="0"/>
        <v>15 107288</v>
      </c>
      <c r="B62" s="78" t="s">
        <v>789</v>
      </c>
      <c r="C62" s="79" t="s">
        <v>121</v>
      </c>
      <c r="D62" s="77">
        <v>235</v>
      </c>
      <c r="E62" s="77" t="s">
        <v>295</v>
      </c>
      <c r="F62" s="80" t="s">
        <v>383</v>
      </c>
      <c r="G62" s="80" t="s">
        <v>92</v>
      </c>
      <c r="H62" s="80" t="s">
        <v>95</v>
      </c>
      <c r="I62" s="77"/>
      <c r="J62" s="77"/>
      <c r="K62" s="77"/>
      <c r="L62" s="77" t="s">
        <v>98</v>
      </c>
      <c r="M62" s="77" t="s">
        <v>304</v>
      </c>
      <c r="N62" s="77">
        <v>150</v>
      </c>
      <c r="O62" s="77" t="s">
        <v>150</v>
      </c>
      <c r="P62" s="77" t="s">
        <v>94</v>
      </c>
      <c r="Q62">
        <f t="shared" si="1"/>
        <v>15</v>
      </c>
      <c r="R62">
        <f t="shared" si="2"/>
        <v>107288</v>
      </c>
    </row>
    <row r="63" spans="1:18" ht="13.5" customHeight="1">
      <c r="A63" s="77" t="str">
        <f t="shared" si="0"/>
        <v>16 109596</v>
      </c>
      <c r="B63" s="78" t="s">
        <v>789</v>
      </c>
      <c r="C63" s="79" t="s">
        <v>120</v>
      </c>
      <c r="D63" s="77">
        <v>4</v>
      </c>
      <c r="E63" s="77" t="s">
        <v>336</v>
      </c>
      <c r="F63" s="80" t="s">
        <v>384</v>
      </c>
      <c r="G63" s="80" t="s">
        <v>92</v>
      </c>
      <c r="H63" s="80" t="s">
        <v>152</v>
      </c>
      <c r="I63" s="77"/>
      <c r="J63" s="77"/>
      <c r="K63" s="77"/>
      <c r="L63" s="77" t="s">
        <v>98</v>
      </c>
      <c r="M63" s="77" t="s">
        <v>628</v>
      </c>
      <c r="N63" s="77">
        <v>84</v>
      </c>
      <c r="O63" s="77" t="s">
        <v>150</v>
      </c>
      <c r="P63" s="77" t="s">
        <v>132</v>
      </c>
      <c r="Q63">
        <f t="shared" si="1"/>
        <v>16</v>
      </c>
      <c r="R63">
        <f t="shared" si="2"/>
        <v>109596</v>
      </c>
    </row>
    <row r="64" spans="1:18" ht="13.5" customHeight="1">
      <c r="A64" s="77" t="str">
        <f t="shared" si="0"/>
        <v>13 105324</v>
      </c>
      <c r="B64" s="78" t="s">
        <v>789</v>
      </c>
      <c r="C64" s="79" t="s">
        <v>120</v>
      </c>
      <c r="D64" s="77">
        <v>4</v>
      </c>
      <c r="E64" s="77" t="s">
        <v>144</v>
      </c>
      <c r="F64" s="80" t="s">
        <v>385</v>
      </c>
      <c r="G64" s="80" t="s">
        <v>92</v>
      </c>
      <c r="H64" s="80" t="s">
        <v>93</v>
      </c>
      <c r="I64" s="77"/>
      <c r="J64" s="77"/>
      <c r="K64" s="77"/>
      <c r="L64" s="77" t="s">
        <v>98</v>
      </c>
      <c r="M64" s="77" t="s">
        <v>262</v>
      </c>
      <c r="N64" s="77">
        <v>178</v>
      </c>
      <c r="O64" s="77" t="s">
        <v>153</v>
      </c>
      <c r="P64" s="77" t="s">
        <v>132</v>
      </c>
      <c r="Q64">
        <f t="shared" si="1"/>
        <v>13</v>
      </c>
      <c r="R64">
        <f t="shared" si="2"/>
        <v>105324</v>
      </c>
    </row>
    <row r="65" spans="1:18" ht="13.5" customHeight="1">
      <c r="A65" s="77" t="str">
        <f t="shared" si="0"/>
        <v>12 104421</v>
      </c>
      <c r="B65" s="78" t="s">
        <v>789</v>
      </c>
      <c r="C65" s="79" t="s">
        <v>120</v>
      </c>
      <c r="D65" s="77">
        <v>4</v>
      </c>
      <c r="E65" s="77" t="s">
        <v>136</v>
      </c>
      <c r="F65" s="80" t="s">
        <v>386</v>
      </c>
      <c r="G65" s="80" t="s">
        <v>98</v>
      </c>
      <c r="H65" s="80" t="s">
        <v>93</v>
      </c>
      <c r="I65" s="77"/>
      <c r="J65" s="77"/>
      <c r="K65" s="77"/>
      <c r="L65" s="77" t="s">
        <v>98</v>
      </c>
      <c r="M65" s="77" t="s">
        <v>263</v>
      </c>
      <c r="N65" s="77">
        <v>153</v>
      </c>
      <c r="O65" s="77" t="s">
        <v>156</v>
      </c>
      <c r="P65" s="77" t="s">
        <v>132</v>
      </c>
      <c r="Q65">
        <f t="shared" si="1"/>
        <v>12</v>
      </c>
      <c r="R65">
        <f t="shared" si="2"/>
        <v>104421</v>
      </c>
    </row>
    <row r="66" spans="1:18" ht="13.5" customHeight="1">
      <c r="A66" s="77" t="str">
        <f t="shared" si="0"/>
        <v>88 56770</v>
      </c>
      <c r="B66" s="78" t="s">
        <v>789</v>
      </c>
      <c r="C66" s="79" t="s">
        <v>121</v>
      </c>
      <c r="D66" s="77">
        <v>476</v>
      </c>
      <c r="E66" s="77" t="s">
        <v>143</v>
      </c>
      <c r="F66" s="80" t="s">
        <v>387</v>
      </c>
      <c r="G66" s="80" t="s">
        <v>92</v>
      </c>
      <c r="H66" s="80" t="s">
        <v>95</v>
      </c>
      <c r="I66" s="77"/>
      <c r="J66" s="77"/>
      <c r="K66" s="77"/>
      <c r="L66" s="77" t="s">
        <v>98</v>
      </c>
      <c r="M66" s="77" t="s">
        <v>178</v>
      </c>
      <c r="N66" s="77">
        <v>157</v>
      </c>
      <c r="O66" s="77" t="s">
        <v>156</v>
      </c>
      <c r="P66" s="77" t="s">
        <v>106</v>
      </c>
      <c r="Q66">
        <f t="shared" si="1"/>
        <v>88</v>
      </c>
      <c r="R66">
        <f t="shared" si="2"/>
        <v>56770</v>
      </c>
    </row>
    <row r="67" spans="1:18" ht="13.5" customHeight="1">
      <c r="A67" s="77" t="str">
        <f aca="true" t="shared" si="3" ref="A67:A130">Q67&amp;" "&amp;R67</f>
        <v>19 115986</v>
      </c>
      <c r="B67" s="78" t="s">
        <v>789</v>
      </c>
      <c r="C67" s="79" t="s">
        <v>120</v>
      </c>
      <c r="D67" s="77">
        <v>4</v>
      </c>
      <c r="E67" s="77" t="s">
        <v>801</v>
      </c>
      <c r="F67" s="80" t="s">
        <v>824</v>
      </c>
      <c r="G67" s="80" t="s">
        <v>98</v>
      </c>
      <c r="H67" s="80" t="s">
        <v>93</v>
      </c>
      <c r="I67" s="77" t="s">
        <v>90</v>
      </c>
      <c r="J67" s="77"/>
      <c r="K67" s="77"/>
      <c r="L67" s="77" t="s">
        <v>98</v>
      </c>
      <c r="M67" s="77" t="s">
        <v>825</v>
      </c>
      <c r="N67" s="77">
        <v>135</v>
      </c>
      <c r="O67" s="77" t="s">
        <v>150</v>
      </c>
      <c r="P67" s="77" t="s">
        <v>132</v>
      </c>
      <c r="Q67">
        <f aca="true" t="shared" si="4" ref="Q67:Q130">E67*1</f>
        <v>19</v>
      </c>
      <c r="R67">
        <f aca="true" t="shared" si="5" ref="R67:R130">F67*1</f>
        <v>115986</v>
      </c>
    </row>
    <row r="68" spans="1:18" ht="13.5" customHeight="1">
      <c r="A68" s="77" t="str">
        <f t="shared" si="3"/>
        <v>98 61634</v>
      </c>
      <c r="B68" s="78" t="s">
        <v>789</v>
      </c>
      <c r="C68" s="79" t="s">
        <v>121</v>
      </c>
      <c r="D68" s="77">
        <v>235</v>
      </c>
      <c r="E68" s="77" t="s">
        <v>123</v>
      </c>
      <c r="F68" s="80" t="s">
        <v>388</v>
      </c>
      <c r="G68" s="80" t="s">
        <v>92</v>
      </c>
      <c r="H68" s="80" t="s">
        <v>95</v>
      </c>
      <c r="I68" s="77"/>
      <c r="J68" s="77"/>
      <c r="K68" s="77"/>
      <c r="L68" s="77" t="s">
        <v>91</v>
      </c>
      <c r="M68" s="77" t="s">
        <v>179</v>
      </c>
      <c r="N68" s="77">
        <v>149</v>
      </c>
      <c r="O68" s="77" t="s">
        <v>150</v>
      </c>
      <c r="P68" s="77" t="s">
        <v>94</v>
      </c>
      <c r="Q68">
        <f t="shared" si="4"/>
        <v>98</v>
      </c>
      <c r="R68">
        <f t="shared" si="5"/>
        <v>61634</v>
      </c>
    </row>
    <row r="69" spans="1:18" ht="13.5" customHeight="1">
      <c r="A69" s="77" t="str">
        <f t="shared" si="3"/>
        <v>13 104690</v>
      </c>
      <c r="B69" s="78" t="s">
        <v>789</v>
      </c>
      <c r="C69" s="79" t="s">
        <v>122</v>
      </c>
      <c r="D69" s="77">
        <v>3</v>
      </c>
      <c r="E69" s="77" t="s">
        <v>144</v>
      </c>
      <c r="F69" s="80" t="s">
        <v>389</v>
      </c>
      <c r="G69" s="80" t="s">
        <v>92</v>
      </c>
      <c r="H69" s="80" t="s">
        <v>93</v>
      </c>
      <c r="I69" s="77"/>
      <c r="J69" s="77" t="s">
        <v>624</v>
      </c>
      <c r="K69" s="77"/>
      <c r="L69" s="77" t="s">
        <v>98</v>
      </c>
      <c r="M69" s="77" t="s">
        <v>180</v>
      </c>
      <c r="N69" s="77">
        <v>136</v>
      </c>
      <c r="O69" s="77" t="s">
        <v>150</v>
      </c>
      <c r="P69" s="77" t="s">
        <v>99</v>
      </c>
      <c r="Q69">
        <f t="shared" si="4"/>
        <v>13</v>
      </c>
      <c r="R69">
        <f t="shared" si="5"/>
        <v>104690</v>
      </c>
    </row>
    <row r="70" spans="1:18" ht="13.5" customHeight="1">
      <c r="A70" s="77" t="str">
        <f t="shared" si="3"/>
        <v>16 110708</v>
      </c>
      <c r="B70" s="78" t="s">
        <v>789</v>
      </c>
      <c r="C70" s="79" t="s">
        <v>120</v>
      </c>
      <c r="D70" s="77">
        <v>1</v>
      </c>
      <c r="E70" s="77" t="s">
        <v>336</v>
      </c>
      <c r="F70" s="80" t="s">
        <v>391</v>
      </c>
      <c r="G70" s="80" t="s">
        <v>92</v>
      </c>
      <c r="H70" s="80" t="s">
        <v>97</v>
      </c>
      <c r="I70" s="77"/>
      <c r="J70" s="77"/>
      <c r="K70" s="77"/>
      <c r="L70" s="77" t="s">
        <v>98</v>
      </c>
      <c r="M70" s="77" t="s">
        <v>629</v>
      </c>
      <c r="N70" s="77">
        <v>153</v>
      </c>
      <c r="O70" s="77" t="s">
        <v>156</v>
      </c>
      <c r="P70" s="77" t="s">
        <v>105</v>
      </c>
      <c r="Q70">
        <f t="shared" si="4"/>
        <v>16</v>
      </c>
      <c r="R70">
        <f t="shared" si="5"/>
        <v>110708</v>
      </c>
    </row>
    <row r="71" spans="1:18" ht="13.5" customHeight="1">
      <c r="A71" s="77" t="str">
        <f t="shared" si="3"/>
        <v>15 107878</v>
      </c>
      <c r="B71" s="78" t="s">
        <v>789</v>
      </c>
      <c r="C71" s="79" t="s">
        <v>120</v>
      </c>
      <c r="D71" s="77">
        <v>1</v>
      </c>
      <c r="E71" s="77" t="s">
        <v>295</v>
      </c>
      <c r="F71" s="80" t="s">
        <v>392</v>
      </c>
      <c r="G71" s="80" t="s">
        <v>92</v>
      </c>
      <c r="H71" s="80" t="s">
        <v>93</v>
      </c>
      <c r="I71" s="77"/>
      <c r="J71" s="77"/>
      <c r="K71" s="77"/>
      <c r="L71" s="77" t="s">
        <v>98</v>
      </c>
      <c r="M71" s="77" t="s">
        <v>305</v>
      </c>
      <c r="N71" s="77">
        <v>180</v>
      </c>
      <c r="O71" s="77" t="s">
        <v>153</v>
      </c>
      <c r="P71" s="77" t="s">
        <v>105</v>
      </c>
      <c r="Q71">
        <f t="shared" si="4"/>
        <v>15</v>
      </c>
      <c r="R71">
        <f t="shared" si="5"/>
        <v>107878</v>
      </c>
    </row>
    <row r="72" spans="1:18" ht="13.5" customHeight="1">
      <c r="A72" s="77" t="str">
        <f t="shared" si="3"/>
        <v>85 27559</v>
      </c>
      <c r="B72" s="78" t="s">
        <v>789</v>
      </c>
      <c r="C72" s="79" t="s">
        <v>120</v>
      </c>
      <c r="D72" s="77">
        <v>621</v>
      </c>
      <c r="E72" s="77" t="s">
        <v>133</v>
      </c>
      <c r="F72" s="80" t="s">
        <v>393</v>
      </c>
      <c r="G72" s="77" t="s">
        <v>92</v>
      </c>
      <c r="H72" s="77" t="s">
        <v>100</v>
      </c>
      <c r="I72" s="77"/>
      <c r="J72" s="77"/>
      <c r="K72" s="77"/>
      <c r="L72" s="77" t="s">
        <v>91</v>
      </c>
      <c r="M72" s="77" t="s">
        <v>306</v>
      </c>
      <c r="N72" s="77">
        <v>178</v>
      </c>
      <c r="O72" s="77" t="s">
        <v>153</v>
      </c>
      <c r="P72" s="77" t="s">
        <v>626</v>
      </c>
      <c r="Q72">
        <f t="shared" si="4"/>
        <v>85</v>
      </c>
      <c r="R72">
        <f t="shared" si="5"/>
        <v>27559</v>
      </c>
    </row>
    <row r="73" spans="1:18" ht="13.5" customHeight="1">
      <c r="A73" s="77" t="str">
        <f t="shared" si="3"/>
        <v>10 99568</v>
      </c>
      <c r="B73" s="78" t="s">
        <v>789</v>
      </c>
      <c r="C73" s="79" t="s">
        <v>122</v>
      </c>
      <c r="D73" s="77">
        <v>3</v>
      </c>
      <c r="E73" s="77" t="s">
        <v>344</v>
      </c>
      <c r="F73" s="77" t="s">
        <v>394</v>
      </c>
      <c r="G73" s="80" t="s">
        <v>92</v>
      </c>
      <c r="H73" s="80" t="s">
        <v>97</v>
      </c>
      <c r="I73" s="77"/>
      <c r="J73" s="77"/>
      <c r="K73" s="77"/>
      <c r="L73" s="77" t="s">
        <v>98</v>
      </c>
      <c r="M73" s="77" t="s">
        <v>181</v>
      </c>
      <c r="N73" s="77">
        <v>174</v>
      </c>
      <c r="O73" s="77" t="s">
        <v>156</v>
      </c>
      <c r="P73" s="77" t="s">
        <v>99</v>
      </c>
      <c r="Q73">
        <f t="shared" si="4"/>
        <v>10</v>
      </c>
      <c r="R73">
        <f t="shared" si="5"/>
        <v>99568</v>
      </c>
    </row>
    <row r="74" spans="1:18" ht="13.5" customHeight="1">
      <c r="A74" s="77" t="str">
        <f t="shared" si="3"/>
        <v>14 106048</v>
      </c>
      <c r="B74" s="78" t="s">
        <v>789</v>
      </c>
      <c r="C74" s="79" t="s">
        <v>120</v>
      </c>
      <c r="D74" s="77">
        <v>4</v>
      </c>
      <c r="E74" s="77" t="s">
        <v>120</v>
      </c>
      <c r="F74" s="80" t="s">
        <v>395</v>
      </c>
      <c r="G74" s="80" t="s">
        <v>98</v>
      </c>
      <c r="H74" s="80" t="s">
        <v>95</v>
      </c>
      <c r="I74" s="77"/>
      <c r="J74" s="77"/>
      <c r="K74" s="77"/>
      <c r="L74" s="77" t="s">
        <v>98</v>
      </c>
      <c r="M74" s="77" t="s">
        <v>264</v>
      </c>
      <c r="N74" s="77">
        <v>146</v>
      </c>
      <c r="O74" s="77" t="s">
        <v>156</v>
      </c>
      <c r="P74" s="77" t="s">
        <v>132</v>
      </c>
      <c r="Q74">
        <f t="shared" si="4"/>
        <v>14</v>
      </c>
      <c r="R74">
        <f t="shared" si="5"/>
        <v>106048</v>
      </c>
    </row>
    <row r="75" spans="1:18" ht="13.5" customHeight="1">
      <c r="A75" s="77" t="str">
        <f t="shared" si="3"/>
        <v>9 99023</v>
      </c>
      <c r="B75" s="78" t="s">
        <v>789</v>
      </c>
      <c r="C75" s="79" t="s">
        <v>122</v>
      </c>
      <c r="D75" s="77">
        <v>1</v>
      </c>
      <c r="E75" s="77" t="s">
        <v>342</v>
      </c>
      <c r="F75" s="80" t="s">
        <v>396</v>
      </c>
      <c r="G75" s="80" t="s">
        <v>92</v>
      </c>
      <c r="H75" s="80" t="s">
        <v>100</v>
      </c>
      <c r="I75" s="77"/>
      <c r="J75" s="77"/>
      <c r="K75" s="77"/>
      <c r="L75" s="77" t="s">
        <v>98</v>
      </c>
      <c r="M75" s="77" t="s">
        <v>182</v>
      </c>
      <c r="N75" s="77">
        <v>174</v>
      </c>
      <c r="O75" s="77" t="s">
        <v>156</v>
      </c>
      <c r="P75" s="77" t="s">
        <v>102</v>
      </c>
      <c r="Q75">
        <f t="shared" si="4"/>
        <v>9</v>
      </c>
      <c r="R75">
        <f t="shared" si="5"/>
        <v>99023</v>
      </c>
    </row>
    <row r="76" spans="1:18" ht="13.5" customHeight="1">
      <c r="A76" s="77" t="str">
        <f t="shared" si="3"/>
        <v>6 92129</v>
      </c>
      <c r="B76" s="78" t="s">
        <v>789</v>
      </c>
      <c r="C76" s="79" t="s">
        <v>121</v>
      </c>
      <c r="D76" s="77">
        <v>235</v>
      </c>
      <c r="E76" s="77" t="s">
        <v>397</v>
      </c>
      <c r="F76" s="80" t="s">
        <v>398</v>
      </c>
      <c r="G76" s="80" t="s">
        <v>92</v>
      </c>
      <c r="H76" s="80" t="s">
        <v>95</v>
      </c>
      <c r="I76" s="77"/>
      <c r="J76" s="77" t="s">
        <v>624</v>
      </c>
      <c r="K76" s="77"/>
      <c r="L76" s="77" t="s">
        <v>91</v>
      </c>
      <c r="M76" s="77" t="s">
        <v>183</v>
      </c>
      <c r="N76" s="77">
        <v>189</v>
      </c>
      <c r="O76" s="77" t="s">
        <v>153</v>
      </c>
      <c r="P76" s="77" t="s">
        <v>94</v>
      </c>
      <c r="Q76">
        <f t="shared" si="4"/>
        <v>6</v>
      </c>
      <c r="R76">
        <f t="shared" si="5"/>
        <v>92129</v>
      </c>
    </row>
    <row r="77" spans="1:18" ht="13.5" customHeight="1">
      <c r="A77" s="77" t="str">
        <f t="shared" si="3"/>
        <v>5 90149</v>
      </c>
      <c r="B77" s="78" t="s">
        <v>789</v>
      </c>
      <c r="C77" s="79" t="s">
        <v>121</v>
      </c>
      <c r="D77" s="77">
        <v>476</v>
      </c>
      <c r="E77" s="77" t="s">
        <v>337</v>
      </c>
      <c r="F77" s="80" t="s">
        <v>399</v>
      </c>
      <c r="G77" s="80" t="s">
        <v>98</v>
      </c>
      <c r="H77" s="80" t="s">
        <v>95</v>
      </c>
      <c r="I77" s="77"/>
      <c r="J77" s="77"/>
      <c r="K77" s="77"/>
      <c r="L77" s="77" t="s">
        <v>91</v>
      </c>
      <c r="M77" s="77" t="s">
        <v>184</v>
      </c>
      <c r="N77" s="77">
        <v>181</v>
      </c>
      <c r="O77" s="77" t="s">
        <v>166</v>
      </c>
      <c r="P77" s="77" t="s">
        <v>106</v>
      </c>
      <c r="Q77">
        <f t="shared" si="4"/>
        <v>5</v>
      </c>
      <c r="R77">
        <f t="shared" si="5"/>
        <v>90149</v>
      </c>
    </row>
    <row r="78" spans="1:18" ht="13.5" customHeight="1">
      <c r="A78" s="77" t="str">
        <f t="shared" si="3"/>
        <v>18 113598</v>
      </c>
      <c r="B78" s="81" t="s">
        <v>789</v>
      </c>
      <c r="C78" s="81" t="s">
        <v>122</v>
      </c>
      <c r="D78" s="81">
        <v>4</v>
      </c>
      <c r="E78" s="81" t="s">
        <v>667</v>
      </c>
      <c r="F78" s="81" t="s">
        <v>685</v>
      </c>
      <c r="G78" s="81" t="s">
        <v>92</v>
      </c>
      <c r="H78" s="81" t="s">
        <v>669</v>
      </c>
      <c r="I78" s="81" t="s">
        <v>90</v>
      </c>
      <c r="J78" s="81" t="s">
        <v>624</v>
      </c>
      <c r="K78" s="81"/>
      <c r="L78" s="81" t="s">
        <v>98</v>
      </c>
      <c r="M78" s="81" t="s">
        <v>686</v>
      </c>
      <c r="N78" s="81">
        <v>145</v>
      </c>
      <c r="O78" s="81" t="s">
        <v>150</v>
      </c>
      <c r="P78" s="81" t="s">
        <v>104</v>
      </c>
      <c r="Q78">
        <f t="shared" si="4"/>
        <v>18</v>
      </c>
      <c r="R78">
        <f t="shared" si="5"/>
        <v>113598</v>
      </c>
    </row>
    <row r="79" spans="1:18" ht="13.5" customHeight="1">
      <c r="A79" s="77" t="str">
        <f t="shared" si="3"/>
        <v>11 101869</v>
      </c>
      <c r="B79" s="81" t="s">
        <v>789</v>
      </c>
      <c r="C79" s="81" t="s">
        <v>120</v>
      </c>
      <c r="D79" s="81">
        <v>4</v>
      </c>
      <c r="E79" s="81" t="s">
        <v>137</v>
      </c>
      <c r="F79" s="81" t="s">
        <v>400</v>
      </c>
      <c r="G79" s="81" t="s">
        <v>92</v>
      </c>
      <c r="H79" s="81" t="s">
        <v>100</v>
      </c>
      <c r="I79" s="81"/>
      <c r="J79" s="81"/>
      <c r="K79" s="81" t="s">
        <v>107</v>
      </c>
      <c r="L79" s="81" t="s">
        <v>98</v>
      </c>
      <c r="M79" s="81" t="s">
        <v>185</v>
      </c>
      <c r="N79" s="81">
        <v>173</v>
      </c>
      <c r="O79" s="81" t="s">
        <v>156</v>
      </c>
      <c r="P79" s="81" t="s">
        <v>132</v>
      </c>
      <c r="Q79">
        <f t="shared" si="4"/>
        <v>11</v>
      </c>
      <c r="R79">
        <f t="shared" si="5"/>
        <v>101869</v>
      </c>
    </row>
    <row r="80" spans="1:18" ht="13.5" customHeight="1">
      <c r="A80" s="77" t="str">
        <f t="shared" si="3"/>
        <v>19 115531</v>
      </c>
      <c r="B80" s="81" t="s">
        <v>789</v>
      </c>
      <c r="C80" s="81" t="s">
        <v>122</v>
      </c>
      <c r="D80" s="81">
        <v>3</v>
      </c>
      <c r="E80" s="81" t="s">
        <v>801</v>
      </c>
      <c r="F80" s="81" t="s">
        <v>826</v>
      </c>
      <c r="G80" s="81" t="s">
        <v>98</v>
      </c>
      <c r="H80" s="81" t="s">
        <v>93</v>
      </c>
      <c r="I80" s="81" t="s">
        <v>90</v>
      </c>
      <c r="J80" s="81"/>
      <c r="K80" s="81"/>
      <c r="L80" s="81" t="s">
        <v>98</v>
      </c>
      <c r="M80" s="81" t="s">
        <v>827</v>
      </c>
      <c r="N80" s="81">
        <v>135</v>
      </c>
      <c r="O80" s="81" t="s">
        <v>150</v>
      </c>
      <c r="P80" s="81" t="s">
        <v>99</v>
      </c>
      <c r="Q80">
        <f t="shared" si="4"/>
        <v>19</v>
      </c>
      <c r="R80">
        <f t="shared" si="5"/>
        <v>115531</v>
      </c>
    </row>
    <row r="81" spans="1:18" ht="13.5" customHeight="1">
      <c r="A81" s="77" t="str">
        <f t="shared" si="3"/>
        <v>5 89759</v>
      </c>
      <c r="B81" s="81" t="s">
        <v>789</v>
      </c>
      <c r="C81" s="81" t="s">
        <v>120</v>
      </c>
      <c r="D81" s="81">
        <v>5</v>
      </c>
      <c r="E81" s="81" t="s">
        <v>337</v>
      </c>
      <c r="F81" s="81" t="s">
        <v>401</v>
      </c>
      <c r="G81" s="81" t="s">
        <v>98</v>
      </c>
      <c r="H81" s="81" t="s">
        <v>97</v>
      </c>
      <c r="I81" s="81"/>
      <c r="J81" s="81"/>
      <c r="K81" s="81"/>
      <c r="L81" s="81" t="s">
        <v>98</v>
      </c>
      <c r="M81" s="81" t="s">
        <v>265</v>
      </c>
      <c r="N81" s="81">
        <v>162</v>
      </c>
      <c r="O81" s="81" t="s">
        <v>153</v>
      </c>
      <c r="P81" s="81" t="s">
        <v>142</v>
      </c>
      <c r="Q81">
        <f t="shared" si="4"/>
        <v>5</v>
      </c>
      <c r="R81">
        <f t="shared" si="5"/>
        <v>89759</v>
      </c>
    </row>
    <row r="82" spans="1:18" ht="13.5" customHeight="1">
      <c r="A82" s="77" t="str">
        <f t="shared" si="3"/>
        <v>16 109001</v>
      </c>
      <c r="B82" s="81" t="s">
        <v>789</v>
      </c>
      <c r="C82" s="81" t="s">
        <v>121</v>
      </c>
      <c r="D82" s="81">
        <v>475</v>
      </c>
      <c r="E82" s="81" t="s">
        <v>336</v>
      </c>
      <c r="F82" s="81" t="s">
        <v>402</v>
      </c>
      <c r="G82" s="81" t="s">
        <v>98</v>
      </c>
      <c r="H82" s="81" t="s">
        <v>669</v>
      </c>
      <c r="I82" s="81"/>
      <c r="J82" s="81" t="s">
        <v>624</v>
      </c>
      <c r="K82" s="81"/>
      <c r="L82" s="81" t="s">
        <v>98</v>
      </c>
      <c r="M82" s="81" t="s">
        <v>630</v>
      </c>
      <c r="N82" s="81">
        <v>174</v>
      </c>
      <c r="O82" s="81" t="s">
        <v>153</v>
      </c>
      <c r="P82" s="81" t="s">
        <v>101</v>
      </c>
      <c r="Q82">
        <f t="shared" si="4"/>
        <v>16</v>
      </c>
      <c r="R82">
        <f t="shared" si="5"/>
        <v>109001</v>
      </c>
    </row>
    <row r="83" spans="1:18" ht="13.5" customHeight="1">
      <c r="A83" s="77" t="str">
        <f t="shared" si="3"/>
        <v>19 116133</v>
      </c>
      <c r="B83" s="81" t="s">
        <v>789</v>
      </c>
      <c r="C83" s="81" t="s">
        <v>122</v>
      </c>
      <c r="D83" s="81">
        <v>2</v>
      </c>
      <c r="E83" s="81" t="s">
        <v>801</v>
      </c>
      <c r="F83" s="81" t="s">
        <v>828</v>
      </c>
      <c r="G83" s="81" t="s">
        <v>92</v>
      </c>
      <c r="H83" s="81" t="s">
        <v>149</v>
      </c>
      <c r="I83" s="81" t="s">
        <v>90</v>
      </c>
      <c r="J83" s="81"/>
      <c r="K83" s="81"/>
      <c r="L83" s="81" t="s">
        <v>98</v>
      </c>
      <c r="M83" s="81" t="s">
        <v>829</v>
      </c>
      <c r="N83" s="81">
        <v>140</v>
      </c>
      <c r="O83" s="81" t="s">
        <v>150</v>
      </c>
      <c r="P83" s="81" t="s">
        <v>96</v>
      </c>
      <c r="Q83">
        <f t="shared" si="4"/>
        <v>19</v>
      </c>
      <c r="R83">
        <f t="shared" si="5"/>
        <v>116133</v>
      </c>
    </row>
    <row r="84" spans="1:18" ht="13.5" customHeight="1">
      <c r="A84" s="77" t="str">
        <f t="shared" si="3"/>
        <v>16 109242</v>
      </c>
      <c r="B84" s="81" t="s">
        <v>789</v>
      </c>
      <c r="C84" s="81" t="s">
        <v>121</v>
      </c>
      <c r="D84" s="81">
        <v>235</v>
      </c>
      <c r="E84" s="81" t="s">
        <v>336</v>
      </c>
      <c r="F84" s="81" t="s">
        <v>403</v>
      </c>
      <c r="G84" s="81" t="s">
        <v>92</v>
      </c>
      <c r="H84" s="81" t="s">
        <v>95</v>
      </c>
      <c r="I84" s="81"/>
      <c r="J84" s="81"/>
      <c r="K84" s="81"/>
      <c r="L84" s="81" t="s">
        <v>91</v>
      </c>
      <c r="M84" s="81" t="s">
        <v>631</v>
      </c>
      <c r="N84" s="81">
        <v>147</v>
      </c>
      <c r="O84" s="81" t="s">
        <v>150</v>
      </c>
      <c r="P84" s="81" t="s">
        <v>94</v>
      </c>
      <c r="Q84">
        <f t="shared" si="4"/>
        <v>16</v>
      </c>
      <c r="R84">
        <f t="shared" si="5"/>
        <v>109242</v>
      </c>
    </row>
    <row r="85" spans="1:18" ht="13.5" customHeight="1">
      <c r="A85" s="77" t="str">
        <f t="shared" si="3"/>
        <v>17 112277</v>
      </c>
      <c r="B85" s="81" t="s">
        <v>789</v>
      </c>
      <c r="C85" s="81" t="s">
        <v>122</v>
      </c>
      <c r="D85" s="81">
        <v>3</v>
      </c>
      <c r="E85" s="81" t="s">
        <v>374</v>
      </c>
      <c r="F85" s="81" t="s">
        <v>404</v>
      </c>
      <c r="G85" s="81" t="s">
        <v>98</v>
      </c>
      <c r="H85" s="81" t="s">
        <v>93</v>
      </c>
      <c r="I85" s="81"/>
      <c r="J85" s="81" t="s">
        <v>624</v>
      </c>
      <c r="K85" s="81"/>
      <c r="L85" s="81" t="s">
        <v>98</v>
      </c>
      <c r="M85" s="81" t="s">
        <v>632</v>
      </c>
      <c r="N85" s="81">
        <v>157</v>
      </c>
      <c r="O85" s="81" t="s">
        <v>156</v>
      </c>
      <c r="P85" s="81" t="s">
        <v>99</v>
      </c>
      <c r="Q85">
        <f t="shared" si="4"/>
        <v>17</v>
      </c>
      <c r="R85">
        <f t="shared" si="5"/>
        <v>112277</v>
      </c>
    </row>
    <row r="86" spans="1:18" ht="13.5" customHeight="1">
      <c r="A86" s="77" t="str">
        <f t="shared" si="3"/>
        <v>14 106475</v>
      </c>
      <c r="B86" s="81" t="s">
        <v>789</v>
      </c>
      <c r="C86" s="81" t="s">
        <v>121</v>
      </c>
      <c r="D86" s="81">
        <v>4</v>
      </c>
      <c r="E86" s="81" t="s">
        <v>120</v>
      </c>
      <c r="F86" s="81" t="s">
        <v>405</v>
      </c>
      <c r="G86" s="81" t="s">
        <v>98</v>
      </c>
      <c r="H86" s="81" t="s">
        <v>103</v>
      </c>
      <c r="I86" s="81"/>
      <c r="J86" s="81"/>
      <c r="K86" s="81"/>
      <c r="L86" s="81" t="s">
        <v>98</v>
      </c>
      <c r="M86" s="81" t="s">
        <v>266</v>
      </c>
      <c r="N86" s="81">
        <v>138</v>
      </c>
      <c r="O86" s="81" t="s">
        <v>150</v>
      </c>
      <c r="P86" s="81" t="s">
        <v>148</v>
      </c>
      <c r="Q86">
        <f t="shared" si="4"/>
        <v>14</v>
      </c>
      <c r="R86">
        <f t="shared" si="5"/>
        <v>106475</v>
      </c>
    </row>
    <row r="87" spans="1:18" ht="13.5" customHeight="1">
      <c r="A87" s="77" t="str">
        <f t="shared" si="3"/>
        <v>91 64083</v>
      </c>
      <c r="B87" s="81" t="s">
        <v>789</v>
      </c>
      <c r="C87" s="81" t="s">
        <v>120</v>
      </c>
      <c r="D87" s="81">
        <v>621</v>
      </c>
      <c r="E87" s="81" t="s">
        <v>126</v>
      </c>
      <c r="F87" s="81" t="s">
        <v>830</v>
      </c>
      <c r="G87" s="81" t="s">
        <v>92</v>
      </c>
      <c r="H87" s="81" t="s">
        <v>95</v>
      </c>
      <c r="I87" s="81"/>
      <c r="J87" s="81" t="s">
        <v>91</v>
      </c>
      <c r="K87" s="81"/>
      <c r="L87" s="81" t="s">
        <v>91</v>
      </c>
      <c r="M87" s="81" t="s">
        <v>831</v>
      </c>
      <c r="N87" s="81">
        <v>188</v>
      </c>
      <c r="O87" s="81" t="s">
        <v>153</v>
      </c>
      <c r="P87" s="81" t="s">
        <v>626</v>
      </c>
      <c r="Q87">
        <f t="shared" si="4"/>
        <v>91</v>
      </c>
      <c r="R87">
        <f t="shared" si="5"/>
        <v>64083</v>
      </c>
    </row>
    <row r="88" spans="1:18" ht="13.5" customHeight="1">
      <c r="A88" s="77" t="str">
        <f t="shared" si="3"/>
        <v>17 112635</v>
      </c>
      <c r="B88" s="81" t="s">
        <v>789</v>
      </c>
      <c r="C88" s="81" t="s">
        <v>122</v>
      </c>
      <c r="D88" s="81">
        <v>1</v>
      </c>
      <c r="E88" s="81" t="s">
        <v>374</v>
      </c>
      <c r="F88" s="81" t="s">
        <v>687</v>
      </c>
      <c r="G88" s="81" t="s">
        <v>92</v>
      </c>
      <c r="H88" s="81" t="s">
        <v>95</v>
      </c>
      <c r="I88" s="81"/>
      <c r="J88" s="81"/>
      <c r="K88" s="81"/>
      <c r="L88" s="81" t="s">
        <v>98</v>
      </c>
      <c r="M88" s="81" t="s">
        <v>688</v>
      </c>
      <c r="N88" s="81">
        <v>189</v>
      </c>
      <c r="O88" s="81" t="s">
        <v>153</v>
      </c>
      <c r="P88" s="81" t="s">
        <v>102</v>
      </c>
      <c r="Q88">
        <f t="shared" si="4"/>
        <v>17</v>
      </c>
      <c r="R88">
        <f t="shared" si="5"/>
        <v>112635</v>
      </c>
    </row>
    <row r="89" spans="1:18" ht="13.5" customHeight="1">
      <c r="A89" s="77" t="str">
        <f t="shared" si="3"/>
        <v>9 97443</v>
      </c>
      <c r="B89" s="81" t="s">
        <v>789</v>
      </c>
      <c r="C89" s="81" t="s">
        <v>120</v>
      </c>
      <c r="D89" s="81">
        <v>4</v>
      </c>
      <c r="E89" s="81" t="s">
        <v>342</v>
      </c>
      <c r="F89" s="81" t="s">
        <v>406</v>
      </c>
      <c r="G89" s="81" t="s">
        <v>92</v>
      </c>
      <c r="H89" s="81" t="s">
        <v>93</v>
      </c>
      <c r="I89" s="81"/>
      <c r="J89" s="81" t="s">
        <v>91</v>
      </c>
      <c r="K89" s="81"/>
      <c r="L89" s="81" t="s">
        <v>98</v>
      </c>
      <c r="M89" s="81" t="s">
        <v>633</v>
      </c>
      <c r="N89" s="81">
        <v>178</v>
      </c>
      <c r="O89" s="81" t="s">
        <v>153</v>
      </c>
      <c r="P89" s="81" t="s">
        <v>132</v>
      </c>
      <c r="Q89">
        <f t="shared" si="4"/>
        <v>9</v>
      </c>
      <c r="R89">
        <f t="shared" si="5"/>
        <v>97443</v>
      </c>
    </row>
    <row r="90" spans="1:18" ht="13.5" customHeight="1">
      <c r="A90" s="77" t="str">
        <f t="shared" si="3"/>
        <v>0 60515</v>
      </c>
      <c r="B90" s="81" t="s">
        <v>789</v>
      </c>
      <c r="C90" s="81" t="s">
        <v>121</v>
      </c>
      <c r="D90" s="81">
        <v>235</v>
      </c>
      <c r="E90" s="81" t="s">
        <v>390</v>
      </c>
      <c r="F90" s="81" t="s">
        <v>407</v>
      </c>
      <c r="G90" s="81" t="s">
        <v>98</v>
      </c>
      <c r="H90" s="81" t="s">
        <v>95</v>
      </c>
      <c r="I90" s="81"/>
      <c r="J90" s="81"/>
      <c r="K90" s="81"/>
      <c r="L90" s="81" t="s">
        <v>91</v>
      </c>
      <c r="M90" s="81" t="s">
        <v>186</v>
      </c>
      <c r="N90" s="81">
        <v>148</v>
      </c>
      <c r="O90" s="81" t="s">
        <v>156</v>
      </c>
      <c r="P90" s="81" t="s">
        <v>94</v>
      </c>
      <c r="Q90">
        <f t="shared" si="4"/>
        <v>0</v>
      </c>
      <c r="R90">
        <f t="shared" si="5"/>
        <v>60515</v>
      </c>
    </row>
    <row r="91" spans="1:18" ht="13.5" customHeight="1">
      <c r="A91" s="77" t="str">
        <f t="shared" si="3"/>
        <v>12 103656</v>
      </c>
      <c r="B91" s="81" t="s">
        <v>789</v>
      </c>
      <c r="C91" s="81" t="s">
        <v>120</v>
      </c>
      <c r="D91" s="81">
        <v>5</v>
      </c>
      <c r="E91" s="81" t="s">
        <v>136</v>
      </c>
      <c r="F91" s="81" t="s">
        <v>408</v>
      </c>
      <c r="G91" s="81" t="s">
        <v>98</v>
      </c>
      <c r="H91" s="81" t="s">
        <v>100</v>
      </c>
      <c r="I91" s="81"/>
      <c r="J91" s="81"/>
      <c r="K91" s="81" t="s">
        <v>107</v>
      </c>
      <c r="L91" s="81" t="s">
        <v>91</v>
      </c>
      <c r="M91" s="81" t="s">
        <v>187</v>
      </c>
      <c r="N91" s="81">
        <v>141</v>
      </c>
      <c r="O91" s="81" t="s">
        <v>156</v>
      </c>
      <c r="P91" s="81" t="s">
        <v>142</v>
      </c>
      <c r="Q91">
        <f t="shared" si="4"/>
        <v>12</v>
      </c>
      <c r="R91">
        <f t="shared" si="5"/>
        <v>103656</v>
      </c>
    </row>
    <row r="92" spans="1:18" ht="13.5" customHeight="1">
      <c r="A92" s="77" t="str">
        <f t="shared" si="3"/>
        <v>17 111732</v>
      </c>
      <c r="B92" s="81" t="s">
        <v>789</v>
      </c>
      <c r="C92" s="81" t="s">
        <v>120</v>
      </c>
      <c r="D92" s="81">
        <v>621</v>
      </c>
      <c r="E92" s="81" t="s">
        <v>374</v>
      </c>
      <c r="F92" s="81" t="s">
        <v>409</v>
      </c>
      <c r="G92" s="81" t="s">
        <v>92</v>
      </c>
      <c r="H92" s="81" t="s">
        <v>97</v>
      </c>
      <c r="I92" s="81"/>
      <c r="J92" s="81"/>
      <c r="K92" s="81"/>
      <c r="L92" s="81" t="s">
        <v>98</v>
      </c>
      <c r="M92" s="81" t="s">
        <v>689</v>
      </c>
      <c r="N92" s="81">
        <v>166</v>
      </c>
      <c r="O92" s="81" t="s">
        <v>156</v>
      </c>
      <c r="P92" s="81" t="s">
        <v>626</v>
      </c>
      <c r="Q92">
        <f t="shared" si="4"/>
        <v>17</v>
      </c>
      <c r="R92">
        <f t="shared" si="5"/>
        <v>111732</v>
      </c>
    </row>
    <row r="93" spans="1:18" ht="13.5" customHeight="1">
      <c r="A93" s="77" t="str">
        <f t="shared" si="3"/>
        <v>5 90148</v>
      </c>
      <c r="B93" s="81" t="s">
        <v>789</v>
      </c>
      <c r="C93" s="81" t="s">
        <v>121</v>
      </c>
      <c r="D93" s="81">
        <v>476</v>
      </c>
      <c r="E93" s="81" t="s">
        <v>337</v>
      </c>
      <c r="F93" s="81" t="s">
        <v>410</v>
      </c>
      <c r="G93" s="81" t="s">
        <v>92</v>
      </c>
      <c r="H93" s="81" t="s">
        <v>93</v>
      </c>
      <c r="I93" s="81"/>
      <c r="J93" s="81"/>
      <c r="K93" s="81"/>
      <c r="L93" s="81" t="s">
        <v>98</v>
      </c>
      <c r="M93" s="81" t="s">
        <v>188</v>
      </c>
      <c r="N93" s="81">
        <v>183</v>
      </c>
      <c r="O93" s="81" t="s">
        <v>153</v>
      </c>
      <c r="P93" s="81" t="s">
        <v>106</v>
      </c>
      <c r="Q93">
        <f t="shared" si="4"/>
        <v>5</v>
      </c>
      <c r="R93">
        <f t="shared" si="5"/>
        <v>90148</v>
      </c>
    </row>
    <row r="94" spans="1:18" ht="13.5" customHeight="1">
      <c r="A94" s="77" t="str">
        <f t="shared" si="3"/>
        <v>50 60872</v>
      </c>
      <c r="B94" s="81" t="s">
        <v>789</v>
      </c>
      <c r="C94" s="81" t="s">
        <v>121</v>
      </c>
      <c r="D94" s="81">
        <v>476</v>
      </c>
      <c r="E94" s="81" t="s">
        <v>121</v>
      </c>
      <c r="F94" s="81" t="s">
        <v>411</v>
      </c>
      <c r="G94" s="81" t="s">
        <v>92</v>
      </c>
      <c r="H94" s="81" t="s">
        <v>93</v>
      </c>
      <c r="I94" s="81"/>
      <c r="J94" s="81"/>
      <c r="K94" s="81"/>
      <c r="L94" s="81" t="s">
        <v>98</v>
      </c>
      <c r="M94" s="81" t="s">
        <v>189</v>
      </c>
      <c r="N94" s="81">
        <v>196</v>
      </c>
      <c r="O94" s="81" t="s">
        <v>166</v>
      </c>
      <c r="P94" s="81" t="s">
        <v>106</v>
      </c>
      <c r="Q94">
        <f t="shared" si="4"/>
        <v>50</v>
      </c>
      <c r="R94">
        <f t="shared" si="5"/>
        <v>60872</v>
      </c>
    </row>
    <row r="95" spans="1:18" ht="13.5" customHeight="1">
      <c r="A95" s="77" t="str">
        <f t="shared" si="3"/>
        <v>13 104693</v>
      </c>
      <c r="B95" s="81" t="s">
        <v>789</v>
      </c>
      <c r="C95" s="81" t="s">
        <v>121</v>
      </c>
      <c r="D95" s="81">
        <v>4</v>
      </c>
      <c r="E95" s="81" t="s">
        <v>144</v>
      </c>
      <c r="F95" s="81" t="s">
        <v>412</v>
      </c>
      <c r="G95" s="81" t="s">
        <v>92</v>
      </c>
      <c r="H95" s="81" t="s">
        <v>93</v>
      </c>
      <c r="I95" s="81"/>
      <c r="J95" s="81"/>
      <c r="K95" s="81"/>
      <c r="L95" s="81" t="s">
        <v>98</v>
      </c>
      <c r="M95" s="81" t="s">
        <v>190</v>
      </c>
      <c r="N95" s="81">
        <v>180</v>
      </c>
      <c r="O95" s="81" t="s">
        <v>153</v>
      </c>
      <c r="P95" s="81" t="s">
        <v>148</v>
      </c>
      <c r="Q95">
        <f t="shared" si="4"/>
        <v>13</v>
      </c>
      <c r="R95">
        <f t="shared" si="5"/>
        <v>104693</v>
      </c>
    </row>
    <row r="96" spans="1:18" ht="13.5" customHeight="1">
      <c r="A96" s="77" t="str">
        <f t="shared" si="3"/>
        <v>2 63683</v>
      </c>
      <c r="B96" s="81" t="s">
        <v>789</v>
      </c>
      <c r="C96" s="81" t="s">
        <v>121</v>
      </c>
      <c r="D96" s="81">
        <v>235</v>
      </c>
      <c r="E96" s="81" t="s">
        <v>352</v>
      </c>
      <c r="F96" s="81" t="s">
        <v>413</v>
      </c>
      <c r="G96" s="81" t="s">
        <v>92</v>
      </c>
      <c r="H96" s="81" t="s">
        <v>93</v>
      </c>
      <c r="I96" s="81"/>
      <c r="J96" s="81"/>
      <c r="K96" s="81"/>
      <c r="L96" s="81" t="s">
        <v>91</v>
      </c>
      <c r="M96" s="81" t="s">
        <v>191</v>
      </c>
      <c r="N96" s="81">
        <v>158</v>
      </c>
      <c r="O96" s="81" t="s">
        <v>156</v>
      </c>
      <c r="P96" s="81" t="s">
        <v>94</v>
      </c>
      <c r="Q96">
        <f t="shared" si="4"/>
        <v>2</v>
      </c>
      <c r="R96">
        <f t="shared" si="5"/>
        <v>63683</v>
      </c>
    </row>
    <row r="97" spans="1:18" ht="13.5" customHeight="1">
      <c r="A97" s="77" t="str">
        <f t="shared" si="3"/>
        <v>12 103869</v>
      </c>
      <c r="B97" s="81" t="s">
        <v>789</v>
      </c>
      <c r="C97" s="81" t="s">
        <v>121</v>
      </c>
      <c r="D97" s="81">
        <v>235</v>
      </c>
      <c r="E97" s="81" t="s">
        <v>136</v>
      </c>
      <c r="F97" s="81" t="s">
        <v>414</v>
      </c>
      <c r="G97" s="81" t="s">
        <v>92</v>
      </c>
      <c r="H97" s="81" t="s">
        <v>97</v>
      </c>
      <c r="I97" s="81"/>
      <c r="J97" s="81"/>
      <c r="K97" s="81"/>
      <c r="L97" s="81" t="s">
        <v>98</v>
      </c>
      <c r="M97" s="81" t="s">
        <v>192</v>
      </c>
      <c r="N97" s="81">
        <v>189</v>
      </c>
      <c r="O97" s="81" t="s">
        <v>153</v>
      </c>
      <c r="P97" s="81" t="s">
        <v>94</v>
      </c>
      <c r="Q97">
        <f t="shared" si="4"/>
        <v>12</v>
      </c>
      <c r="R97">
        <f t="shared" si="5"/>
        <v>103869</v>
      </c>
    </row>
    <row r="98" spans="1:18" ht="13.5" customHeight="1">
      <c r="A98" s="77" t="str">
        <f t="shared" si="3"/>
        <v>85 32111</v>
      </c>
      <c r="B98" s="81" t="s">
        <v>789</v>
      </c>
      <c r="C98" s="81" t="s">
        <v>120</v>
      </c>
      <c r="D98" s="81">
        <v>5</v>
      </c>
      <c r="E98" s="81" t="s">
        <v>133</v>
      </c>
      <c r="F98" s="81" t="s">
        <v>415</v>
      </c>
      <c r="G98" s="81" t="s">
        <v>92</v>
      </c>
      <c r="H98" s="81" t="s">
        <v>100</v>
      </c>
      <c r="I98" s="81"/>
      <c r="J98" s="81"/>
      <c r="K98" s="81"/>
      <c r="L98" s="81" t="s">
        <v>91</v>
      </c>
      <c r="M98" s="81" t="s">
        <v>193</v>
      </c>
      <c r="N98" s="81">
        <v>169</v>
      </c>
      <c r="O98" s="81" t="s">
        <v>156</v>
      </c>
      <c r="P98" s="81" t="s">
        <v>142</v>
      </c>
      <c r="Q98">
        <f t="shared" si="4"/>
        <v>85</v>
      </c>
      <c r="R98">
        <f t="shared" si="5"/>
        <v>32111</v>
      </c>
    </row>
    <row r="99" spans="1:18" ht="13.5" customHeight="1">
      <c r="A99" s="77" t="str">
        <f t="shared" si="3"/>
        <v>91 65510</v>
      </c>
      <c r="B99" s="81" t="s">
        <v>789</v>
      </c>
      <c r="C99" s="81" t="s">
        <v>121</v>
      </c>
      <c r="D99" s="81">
        <v>235</v>
      </c>
      <c r="E99" s="81" t="s">
        <v>126</v>
      </c>
      <c r="F99" s="81" t="s">
        <v>416</v>
      </c>
      <c r="G99" s="81" t="s">
        <v>98</v>
      </c>
      <c r="H99" s="81" t="s">
        <v>100</v>
      </c>
      <c r="I99" s="81"/>
      <c r="J99" s="81"/>
      <c r="K99" s="81"/>
      <c r="L99" s="81" t="s">
        <v>98</v>
      </c>
      <c r="M99" s="81" t="s">
        <v>307</v>
      </c>
      <c r="N99" s="81">
        <v>144</v>
      </c>
      <c r="O99" s="81" t="s">
        <v>156</v>
      </c>
      <c r="P99" s="81" t="s">
        <v>94</v>
      </c>
      <c r="Q99">
        <f t="shared" si="4"/>
        <v>91</v>
      </c>
      <c r="R99">
        <f t="shared" si="5"/>
        <v>65510</v>
      </c>
    </row>
    <row r="100" spans="1:18" ht="13.5" customHeight="1">
      <c r="A100" s="77" t="str">
        <f t="shared" si="3"/>
        <v>92 67990</v>
      </c>
      <c r="B100" s="81" t="s">
        <v>789</v>
      </c>
      <c r="C100" s="81" t="s">
        <v>121</v>
      </c>
      <c r="D100" s="81">
        <v>235</v>
      </c>
      <c r="E100" s="81" t="s">
        <v>134</v>
      </c>
      <c r="F100" s="81" t="s">
        <v>417</v>
      </c>
      <c r="G100" s="81" t="s">
        <v>92</v>
      </c>
      <c r="H100" s="81" t="s">
        <v>97</v>
      </c>
      <c r="I100" s="81"/>
      <c r="J100" s="81"/>
      <c r="K100" s="81"/>
      <c r="L100" s="81" t="s">
        <v>98</v>
      </c>
      <c r="M100" s="81" t="s">
        <v>308</v>
      </c>
      <c r="N100" s="81">
        <v>162</v>
      </c>
      <c r="O100" s="81" t="s">
        <v>156</v>
      </c>
      <c r="P100" s="81" t="s">
        <v>94</v>
      </c>
      <c r="Q100">
        <f t="shared" si="4"/>
        <v>92</v>
      </c>
      <c r="R100">
        <f t="shared" si="5"/>
        <v>67990</v>
      </c>
    </row>
    <row r="101" spans="1:18" ht="13.5" customHeight="1">
      <c r="A101" s="77" t="str">
        <f t="shared" si="3"/>
        <v>19 115602</v>
      </c>
      <c r="B101" s="81" t="s">
        <v>789</v>
      </c>
      <c r="C101" s="81" t="s">
        <v>120</v>
      </c>
      <c r="D101" s="81">
        <v>4</v>
      </c>
      <c r="E101" s="81" t="s">
        <v>801</v>
      </c>
      <c r="F101" s="81" t="s">
        <v>832</v>
      </c>
      <c r="G101" s="81" t="s">
        <v>98</v>
      </c>
      <c r="H101" s="81" t="s">
        <v>93</v>
      </c>
      <c r="I101" s="81" t="s">
        <v>90</v>
      </c>
      <c r="J101" s="81"/>
      <c r="K101" s="81"/>
      <c r="L101" s="81" t="s">
        <v>98</v>
      </c>
      <c r="M101" s="81" t="s">
        <v>833</v>
      </c>
      <c r="N101" s="81">
        <v>135</v>
      </c>
      <c r="O101" s="81" t="s">
        <v>150</v>
      </c>
      <c r="P101" s="81" t="s">
        <v>132</v>
      </c>
      <c r="Q101">
        <f t="shared" si="4"/>
        <v>19</v>
      </c>
      <c r="R101">
        <f t="shared" si="5"/>
        <v>115602</v>
      </c>
    </row>
    <row r="102" spans="1:18" ht="13.5" customHeight="1">
      <c r="A102" s="77" t="str">
        <f t="shared" si="3"/>
        <v>19 115598</v>
      </c>
      <c r="B102" s="81" t="s">
        <v>789</v>
      </c>
      <c r="C102" s="81" t="s">
        <v>120</v>
      </c>
      <c r="D102" s="81">
        <v>4</v>
      </c>
      <c r="E102" s="81" t="s">
        <v>801</v>
      </c>
      <c r="F102" s="81" t="s">
        <v>834</v>
      </c>
      <c r="G102" s="81" t="s">
        <v>92</v>
      </c>
      <c r="H102" s="81" t="s">
        <v>93</v>
      </c>
      <c r="I102" s="81" t="s">
        <v>90</v>
      </c>
      <c r="J102" s="81"/>
      <c r="K102" s="81"/>
      <c r="L102" s="81" t="s">
        <v>98</v>
      </c>
      <c r="M102" s="81" t="s">
        <v>835</v>
      </c>
      <c r="N102" s="81">
        <v>149</v>
      </c>
      <c r="O102" s="81" t="s">
        <v>150</v>
      </c>
      <c r="P102" s="81" t="s">
        <v>132</v>
      </c>
      <c r="Q102">
        <f t="shared" si="4"/>
        <v>19</v>
      </c>
      <c r="R102">
        <f t="shared" si="5"/>
        <v>115598</v>
      </c>
    </row>
    <row r="103" spans="1:18" ht="13.5" customHeight="1">
      <c r="A103" s="77" t="str">
        <f t="shared" si="3"/>
        <v>19 115604</v>
      </c>
      <c r="B103" s="81" t="s">
        <v>789</v>
      </c>
      <c r="C103" s="81" t="s">
        <v>120</v>
      </c>
      <c r="D103" s="81">
        <v>4</v>
      </c>
      <c r="E103" s="81" t="s">
        <v>801</v>
      </c>
      <c r="F103" s="81" t="s">
        <v>836</v>
      </c>
      <c r="G103" s="81" t="s">
        <v>98</v>
      </c>
      <c r="H103" s="81" t="s">
        <v>254</v>
      </c>
      <c r="I103" s="81" t="s">
        <v>90</v>
      </c>
      <c r="J103" s="81"/>
      <c r="K103" s="81"/>
      <c r="L103" s="81" t="s">
        <v>98</v>
      </c>
      <c r="M103" s="81" t="s">
        <v>837</v>
      </c>
      <c r="N103" s="81">
        <v>105</v>
      </c>
      <c r="O103" s="81" t="s">
        <v>150</v>
      </c>
      <c r="P103" s="81" t="s">
        <v>132</v>
      </c>
      <c r="Q103">
        <f t="shared" si="4"/>
        <v>19</v>
      </c>
      <c r="R103">
        <f t="shared" si="5"/>
        <v>115604</v>
      </c>
    </row>
    <row r="104" spans="1:18" ht="13.5" customHeight="1">
      <c r="A104" s="77" t="str">
        <f t="shared" si="3"/>
        <v>19 115601</v>
      </c>
      <c r="B104" s="81" t="s">
        <v>789</v>
      </c>
      <c r="C104" s="81" t="s">
        <v>120</v>
      </c>
      <c r="D104" s="81">
        <v>4</v>
      </c>
      <c r="E104" s="81" t="s">
        <v>801</v>
      </c>
      <c r="F104" s="81" t="s">
        <v>838</v>
      </c>
      <c r="G104" s="81" t="s">
        <v>98</v>
      </c>
      <c r="H104" s="81" t="s">
        <v>152</v>
      </c>
      <c r="I104" s="81" t="s">
        <v>90</v>
      </c>
      <c r="J104" s="81"/>
      <c r="K104" s="81"/>
      <c r="L104" s="81" t="s">
        <v>98</v>
      </c>
      <c r="M104" s="81" t="s">
        <v>839</v>
      </c>
      <c r="N104" s="81">
        <v>125</v>
      </c>
      <c r="O104" s="81" t="s">
        <v>150</v>
      </c>
      <c r="P104" s="81" t="s">
        <v>132</v>
      </c>
      <c r="Q104">
        <f t="shared" si="4"/>
        <v>19</v>
      </c>
      <c r="R104">
        <f t="shared" si="5"/>
        <v>115601</v>
      </c>
    </row>
    <row r="105" spans="1:18" ht="13.5" customHeight="1">
      <c r="A105" s="77" t="str">
        <f t="shared" si="3"/>
        <v>11 102921</v>
      </c>
      <c r="B105" s="81" t="s">
        <v>789</v>
      </c>
      <c r="C105" s="81" t="s">
        <v>121</v>
      </c>
      <c r="D105" s="81">
        <v>235</v>
      </c>
      <c r="E105" s="81" t="s">
        <v>137</v>
      </c>
      <c r="F105" s="81" t="s">
        <v>418</v>
      </c>
      <c r="G105" s="81" t="s">
        <v>98</v>
      </c>
      <c r="H105" s="81" t="s">
        <v>93</v>
      </c>
      <c r="I105" s="81"/>
      <c r="J105" s="81"/>
      <c r="K105" s="81"/>
      <c r="L105" s="81" t="s">
        <v>98</v>
      </c>
      <c r="M105" s="81" t="s">
        <v>194</v>
      </c>
      <c r="N105" s="81">
        <v>140</v>
      </c>
      <c r="O105" s="81" t="s">
        <v>150</v>
      </c>
      <c r="P105" s="81" t="s">
        <v>94</v>
      </c>
      <c r="Q105">
        <f t="shared" si="4"/>
        <v>11</v>
      </c>
      <c r="R105">
        <f t="shared" si="5"/>
        <v>102921</v>
      </c>
    </row>
    <row r="106" spans="1:18" ht="13.5" customHeight="1">
      <c r="A106" s="77" t="str">
        <f t="shared" si="3"/>
        <v>10 99983</v>
      </c>
      <c r="B106" s="81" t="s">
        <v>789</v>
      </c>
      <c r="C106" s="81" t="s">
        <v>121</v>
      </c>
      <c r="D106" s="81">
        <v>235</v>
      </c>
      <c r="E106" s="81" t="s">
        <v>344</v>
      </c>
      <c r="F106" s="81" t="s">
        <v>419</v>
      </c>
      <c r="G106" s="81" t="s">
        <v>98</v>
      </c>
      <c r="H106" s="81" t="s">
        <v>669</v>
      </c>
      <c r="I106" s="81"/>
      <c r="J106" s="81"/>
      <c r="K106" s="81"/>
      <c r="L106" s="81" t="s">
        <v>98</v>
      </c>
      <c r="M106" s="81" t="s">
        <v>195</v>
      </c>
      <c r="N106" s="81">
        <v>168</v>
      </c>
      <c r="O106" s="81" t="s">
        <v>153</v>
      </c>
      <c r="P106" s="81" t="s">
        <v>94</v>
      </c>
      <c r="Q106">
        <f t="shared" si="4"/>
        <v>10</v>
      </c>
      <c r="R106">
        <f t="shared" si="5"/>
        <v>99983</v>
      </c>
    </row>
    <row r="107" spans="1:18" ht="13.5" customHeight="1">
      <c r="A107" s="77" t="str">
        <f t="shared" si="3"/>
        <v>19 115506</v>
      </c>
      <c r="B107" s="81" t="s">
        <v>789</v>
      </c>
      <c r="C107" s="81" t="s">
        <v>121</v>
      </c>
      <c r="D107" s="81">
        <v>475</v>
      </c>
      <c r="E107" s="81" t="s">
        <v>801</v>
      </c>
      <c r="F107" s="81" t="s">
        <v>840</v>
      </c>
      <c r="G107" s="81" t="s">
        <v>98</v>
      </c>
      <c r="H107" s="81" t="s">
        <v>254</v>
      </c>
      <c r="I107" s="81" t="s">
        <v>90</v>
      </c>
      <c r="J107" s="81"/>
      <c r="K107" s="81"/>
      <c r="L107" s="81" t="s">
        <v>98</v>
      </c>
      <c r="M107" s="81" t="s">
        <v>841</v>
      </c>
      <c r="N107" s="81">
        <v>105</v>
      </c>
      <c r="O107" s="81" t="s">
        <v>150</v>
      </c>
      <c r="P107" s="81" t="s">
        <v>101</v>
      </c>
      <c r="Q107">
        <f t="shared" si="4"/>
        <v>19</v>
      </c>
      <c r="R107">
        <f t="shared" si="5"/>
        <v>115506</v>
      </c>
    </row>
    <row r="108" spans="1:18" ht="13.5" customHeight="1">
      <c r="A108" s="77" t="str">
        <f t="shared" si="3"/>
        <v>11 101479</v>
      </c>
      <c r="B108" s="81" t="s">
        <v>789</v>
      </c>
      <c r="C108" s="81" t="s">
        <v>121</v>
      </c>
      <c r="D108" s="81">
        <v>235</v>
      </c>
      <c r="E108" s="81" t="s">
        <v>137</v>
      </c>
      <c r="F108" s="81" t="s">
        <v>420</v>
      </c>
      <c r="G108" s="81" t="s">
        <v>92</v>
      </c>
      <c r="H108" s="81" t="s">
        <v>93</v>
      </c>
      <c r="I108" s="81"/>
      <c r="J108" s="81"/>
      <c r="K108" s="81"/>
      <c r="L108" s="81" t="s">
        <v>98</v>
      </c>
      <c r="M108" s="81" t="s">
        <v>196</v>
      </c>
      <c r="N108" s="81">
        <v>177</v>
      </c>
      <c r="O108" s="81" t="s">
        <v>153</v>
      </c>
      <c r="P108" s="81" t="s">
        <v>94</v>
      </c>
      <c r="Q108">
        <f t="shared" si="4"/>
        <v>11</v>
      </c>
      <c r="R108">
        <f t="shared" si="5"/>
        <v>101479</v>
      </c>
    </row>
    <row r="109" spans="1:18" ht="13.5" customHeight="1">
      <c r="A109" s="77" t="str">
        <f t="shared" si="3"/>
        <v>16 108723</v>
      </c>
      <c r="B109" s="81" t="s">
        <v>789</v>
      </c>
      <c r="C109" s="81" t="s">
        <v>121</v>
      </c>
      <c r="D109" s="81">
        <v>235</v>
      </c>
      <c r="E109" s="81" t="s">
        <v>336</v>
      </c>
      <c r="F109" s="81" t="s">
        <v>421</v>
      </c>
      <c r="G109" s="81" t="s">
        <v>98</v>
      </c>
      <c r="H109" s="81" t="s">
        <v>93</v>
      </c>
      <c r="I109" s="81"/>
      <c r="J109" s="81"/>
      <c r="K109" s="81"/>
      <c r="L109" s="81" t="s">
        <v>98</v>
      </c>
      <c r="M109" s="81" t="s">
        <v>634</v>
      </c>
      <c r="N109" s="81">
        <v>122</v>
      </c>
      <c r="O109" s="81" t="s">
        <v>150</v>
      </c>
      <c r="P109" s="81" t="s">
        <v>94</v>
      </c>
      <c r="Q109">
        <f t="shared" si="4"/>
        <v>16</v>
      </c>
      <c r="R109">
        <f t="shared" si="5"/>
        <v>108723</v>
      </c>
    </row>
    <row r="110" spans="1:18" ht="13.5" customHeight="1">
      <c r="A110" s="77" t="str">
        <f t="shared" si="3"/>
        <v>17 111905</v>
      </c>
      <c r="B110" s="81" t="s">
        <v>789</v>
      </c>
      <c r="C110" s="81" t="s">
        <v>121</v>
      </c>
      <c r="D110" s="81">
        <v>475</v>
      </c>
      <c r="E110" s="81" t="s">
        <v>374</v>
      </c>
      <c r="F110" s="81" t="s">
        <v>422</v>
      </c>
      <c r="G110" s="81" t="s">
        <v>92</v>
      </c>
      <c r="H110" s="81" t="s">
        <v>149</v>
      </c>
      <c r="I110" s="81"/>
      <c r="J110" s="81"/>
      <c r="K110" s="81"/>
      <c r="L110" s="81" t="s">
        <v>98</v>
      </c>
      <c r="M110" s="81" t="s">
        <v>635</v>
      </c>
      <c r="N110" s="81">
        <v>93</v>
      </c>
      <c r="O110" s="81" t="s">
        <v>150</v>
      </c>
      <c r="P110" s="81" t="s">
        <v>101</v>
      </c>
      <c r="Q110">
        <f t="shared" si="4"/>
        <v>17</v>
      </c>
      <c r="R110">
        <f t="shared" si="5"/>
        <v>111905</v>
      </c>
    </row>
    <row r="111" spans="1:18" ht="13.5" customHeight="1">
      <c r="A111" s="77" t="str">
        <f t="shared" si="3"/>
        <v>87 34616</v>
      </c>
      <c r="B111" s="81" t="s">
        <v>789</v>
      </c>
      <c r="C111" s="81" t="s">
        <v>122</v>
      </c>
      <c r="D111" s="81">
        <v>3</v>
      </c>
      <c r="E111" s="81" t="s">
        <v>130</v>
      </c>
      <c r="F111" s="81" t="s">
        <v>423</v>
      </c>
      <c r="G111" s="81" t="s">
        <v>92</v>
      </c>
      <c r="H111" s="81" t="s">
        <v>100</v>
      </c>
      <c r="I111" s="81"/>
      <c r="J111" s="81"/>
      <c r="K111" s="81"/>
      <c r="L111" s="81" t="s">
        <v>98</v>
      </c>
      <c r="M111" s="81" t="s">
        <v>636</v>
      </c>
      <c r="N111" s="81">
        <v>178</v>
      </c>
      <c r="O111" s="81" t="s">
        <v>153</v>
      </c>
      <c r="P111" s="81" t="s">
        <v>99</v>
      </c>
      <c r="Q111">
        <f t="shared" si="4"/>
        <v>87</v>
      </c>
      <c r="R111">
        <f t="shared" si="5"/>
        <v>34616</v>
      </c>
    </row>
    <row r="112" spans="1:18" ht="13.5" customHeight="1">
      <c r="A112" s="77" t="str">
        <f t="shared" si="3"/>
        <v>2 12755</v>
      </c>
      <c r="B112" s="81" t="s">
        <v>789</v>
      </c>
      <c r="C112" s="81" t="s">
        <v>120</v>
      </c>
      <c r="D112" s="81">
        <v>621</v>
      </c>
      <c r="E112" s="81" t="s">
        <v>352</v>
      </c>
      <c r="F112" s="81" t="s">
        <v>690</v>
      </c>
      <c r="G112" s="81" t="s">
        <v>98</v>
      </c>
      <c r="H112" s="81" t="s">
        <v>100</v>
      </c>
      <c r="I112" s="81"/>
      <c r="J112" s="81"/>
      <c r="K112" s="81"/>
      <c r="L112" s="81" t="s">
        <v>98</v>
      </c>
      <c r="M112" s="81" t="s">
        <v>691</v>
      </c>
      <c r="N112" s="81">
        <v>133</v>
      </c>
      <c r="O112" s="81" t="s">
        <v>150</v>
      </c>
      <c r="P112" s="81" t="s">
        <v>626</v>
      </c>
      <c r="Q112">
        <f t="shared" si="4"/>
        <v>2</v>
      </c>
      <c r="R112">
        <f t="shared" si="5"/>
        <v>12755</v>
      </c>
    </row>
    <row r="113" spans="1:18" ht="13.5" customHeight="1">
      <c r="A113" s="77" t="str">
        <f t="shared" si="3"/>
        <v>85 1278</v>
      </c>
      <c r="B113" s="81" t="s">
        <v>789</v>
      </c>
      <c r="C113" s="81" t="s">
        <v>120</v>
      </c>
      <c r="D113" s="81">
        <v>1</v>
      </c>
      <c r="E113" s="81" t="s">
        <v>133</v>
      </c>
      <c r="F113" s="81" t="s">
        <v>424</v>
      </c>
      <c r="G113" s="81" t="s">
        <v>92</v>
      </c>
      <c r="H113" s="81" t="s">
        <v>100</v>
      </c>
      <c r="I113" s="81"/>
      <c r="J113" s="81" t="s">
        <v>624</v>
      </c>
      <c r="K113" s="81"/>
      <c r="L113" s="81" t="s">
        <v>98</v>
      </c>
      <c r="M113" s="81" t="s">
        <v>197</v>
      </c>
      <c r="N113" s="81">
        <v>189</v>
      </c>
      <c r="O113" s="81" t="s">
        <v>153</v>
      </c>
      <c r="P113" s="81" t="s">
        <v>105</v>
      </c>
      <c r="Q113">
        <f t="shared" si="4"/>
        <v>85</v>
      </c>
      <c r="R113">
        <f t="shared" si="5"/>
        <v>1278</v>
      </c>
    </row>
    <row r="114" spans="1:18" ht="13.5" customHeight="1">
      <c r="A114" s="77" t="str">
        <f t="shared" si="3"/>
        <v>18 113921</v>
      </c>
      <c r="B114" s="81" t="s">
        <v>789</v>
      </c>
      <c r="C114" s="81" t="s">
        <v>121</v>
      </c>
      <c r="D114" s="81">
        <v>475</v>
      </c>
      <c r="E114" s="81" t="s">
        <v>667</v>
      </c>
      <c r="F114" s="81" t="s">
        <v>692</v>
      </c>
      <c r="G114" s="81" t="s">
        <v>92</v>
      </c>
      <c r="H114" s="81" t="s">
        <v>103</v>
      </c>
      <c r="I114" s="81" t="s">
        <v>90</v>
      </c>
      <c r="J114" s="81" t="s">
        <v>624</v>
      </c>
      <c r="K114" s="81"/>
      <c r="L114" s="81" t="s">
        <v>98</v>
      </c>
      <c r="M114" s="81" t="s">
        <v>693</v>
      </c>
      <c r="N114" s="81">
        <v>104</v>
      </c>
      <c r="O114" s="81" t="s">
        <v>150</v>
      </c>
      <c r="P114" s="81" t="s">
        <v>101</v>
      </c>
      <c r="Q114">
        <f t="shared" si="4"/>
        <v>18</v>
      </c>
      <c r="R114">
        <f t="shared" si="5"/>
        <v>113921</v>
      </c>
    </row>
    <row r="115" spans="1:18" ht="13.5" customHeight="1">
      <c r="A115" s="77" t="str">
        <f t="shared" si="3"/>
        <v>2 63344</v>
      </c>
      <c r="B115" s="81" t="s">
        <v>789</v>
      </c>
      <c r="C115" s="81" t="s">
        <v>120</v>
      </c>
      <c r="D115" s="81">
        <v>621</v>
      </c>
      <c r="E115" s="81" t="s">
        <v>352</v>
      </c>
      <c r="F115" s="81" t="s">
        <v>425</v>
      </c>
      <c r="G115" s="81" t="s">
        <v>98</v>
      </c>
      <c r="H115" s="81" t="s">
        <v>100</v>
      </c>
      <c r="I115" s="81"/>
      <c r="J115" s="81"/>
      <c r="K115" s="81"/>
      <c r="L115" s="81" t="s">
        <v>98</v>
      </c>
      <c r="M115" s="81" t="s">
        <v>198</v>
      </c>
      <c r="N115" s="81">
        <v>131</v>
      </c>
      <c r="O115" s="81" t="s">
        <v>150</v>
      </c>
      <c r="P115" s="81" t="s">
        <v>626</v>
      </c>
      <c r="Q115">
        <f t="shared" si="4"/>
        <v>2</v>
      </c>
      <c r="R115">
        <f t="shared" si="5"/>
        <v>63344</v>
      </c>
    </row>
    <row r="116" spans="1:18" ht="13.5" customHeight="1">
      <c r="A116" s="77" t="str">
        <f t="shared" si="3"/>
        <v>99 42093</v>
      </c>
      <c r="B116" s="81" t="s">
        <v>789</v>
      </c>
      <c r="C116" s="81" t="s">
        <v>120</v>
      </c>
      <c r="D116" s="81">
        <v>621</v>
      </c>
      <c r="E116" s="81" t="s">
        <v>135</v>
      </c>
      <c r="F116" s="81" t="s">
        <v>426</v>
      </c>
      <c r="G116" s="81" t="s">
        <v>92</v>
      </c>
      <c r="H116" s="81" t="s">
        <v>97</v>
      </c>
      <c r="I116" s="81"/>
      <c r="J116" s="81"/>
      <c r="K116" s="81"/>
      <c r="L116" s="81" t="s">
        <v>98</v>
      </c>
      <c r="M116" s="81" t="s">
        <v>309</v>
      </c>
      <c r="N116" s="81">
        <v>171</v>
      </c>
      <c r="O116" s="81" t="s">
        <v>156</v>
      </c>
      <c r="P116" s="81" t="s">
        <v>626</v>
      </c>
      <c r="Q116">
        <f t="shared" si="4"/>
        <v>99</v>
      </c>
      <c r="R116">
        <f t="shared" si="5"/>
        <v>42093</v>
      </c>
    </row>
    <row r="117" spans="1:18" ht="13.5" customHeight="1">
      <c r="A117" s="77" t="str">
        <f t="shared" si="3"/>
        <v>9 98997</v>
      </c>
      <c r="B117" s="81" t="s">
        <v>789</v>
      </c>
      <c r="C117" s="81" t="s">
        <v>120</v>
      </c>
      <c r="D117" s="81">
        <v>4</v>
      </c>
      <c r="E117" s="81" t="s">
        <v>342</v>
      </c>
      <c r="F117" s="81" t="s">
        <v>427</v>
      </c>
      <c r="G117" s="81" t="s">
        <v>92</v>
      </c>
      <c r="H117" s="81" t="s">
        <v>93</v>
      </c>
      <c r="I117" s="81"/>
      <c r="J117" s="81"/>
      <c r="K117" s="81"/>
      <c r="L117" s="81" t="s">
        <v>98</v>
      </c>
      <c r="M117" s="81" t="s">
        <v>199</v>
      </c>
      <c r="N117" s="81">
        <v>186</v>
      </c>
      <c r="O117" s="81" t="s">
        <v>153</v>
      </c>
      <c r="P117" s="81" t="s">
        <v>132</v>
      </c>
      <c r="Q117">
        <f t="shared" si="4"/>
        <v>9</v>
      </c>
      <c r="R117">
        <f t="shared" si="5"/>
        <v>98997</v>
      </c>
    </row>
    <row r="118" spans="1:18" ht="13.5" customHeight="1">
      <c r="A118" s="77" t="str">
        <f t="shared" si="3"/>
        <v>9 98273</v>
      </c>
      <c r="B118" s="81" t="s">
        <v>789</v>
      </c>
      <c r="C118" s="81" t="s">
        <v>122</v>
      </c>
      <c r="D118" s="81">
        <v>3</v>
      </c>
      <c r="E118" s="81" t="s">
        <v>342</v>
      </c>
      <c r="F118" s="81" t="s">
        <v>428</v>
      </c>
      <c r="G118" s="81" t="s">
        <v>92</v>
      </c>
      <c r="H118" s="81" t="s">
        <v>97</v>
      </c>
      <c r="I118" s="81"/>
      <c r="J118" s="81" t="s">
        <v>624</v>
      </c>
      <c r="K118" s="81"/>
      <c r="L118" s="81" t="s">
        <v>98</v>
      </c>
      <c r="M118" s="81" t="s">
        <v>200</v>
      </c>
      <c r="N118" s="81">
        <v>189</v>
      </c>
      <c r="O118" s="81" t="s">
        <v>153</v>
      </c>
      <c r="P118" s="81" t="s">
        <v>99</v>
      </c>
      <c r="Q118">
        <f t="shared" si="4"/>
        <v>9</v>
      </c>
      <c r="R118">
        <f t="shared" si="5"/>
        <v>98273</v>
      </c>
    </row>
    <row r="119" spans="1:18" ht="13.5" customHeight="1">
      <c r="A119" s="77" t="str">
        <f t="shared" si="3"/>
        <v>1 12129</v>
      </c>
      <c r="B119" s="81" t="s">
        <v>789</v>
      </c>
      <c r="C119" s="81" t="s">
        <v>121</v>
      </c>
      <c r="D119" s="81">
        <v>4</v>
      </c>
      <c r="E119" s="81" t="s">
        <v>339</v>
      </c>
      <c r="F119" s="81" t="s">
        <v>694</v>
      </c>
      <c r="G119" s="81" t="s">
        <v>92</v>
      </c>
      <c r="H119" s="81" t="s">
        <v>100</v>
      </c>
      <c r="I119" s="81"/>
      <c r="J119" s="81"/>
      <c r="K119" s="81"/>
      <c r="L119" s="81" t="s">
        <v>98</v>
      </c>
      <c r="M119" s="81" t="s">
        <v>695</v>
      </c>
      <c r="N119" s="81">
        <v>148</v>
      </c>
      <c r="O119" s="81" t="s">
        <v>150</v>
      </c>
      <c r="P119" s="81" t="s">
        <v>148</v>
      </c>
      <c r="Q119">
        <f t="shared" si="4"/>
        <v>1</v>
      </c>
      <c r="R119">
        <f t="shared" si="5"/>
        <v>12129</v>
      </c>
    </row>
    <row r="120" spans="1:18" ht="13.5" customHeight="1">
      <c r="A120" s="77" t="str">
        <f t="shared" si="3"/>
        <v>9 98199</v>
      </c>
      <c r="B120" s="81" t="s">
        <v>789</v>
      </c>
      <c r="C120" s="81" t="s">
        <v>121</v>
      </c>
      <c r="D120" s="81">
        <v>235</v>
      </c>
      <c r="E120" s="81" t="s">
        <v>342</v>
      </c>
      <c r="F120" s="81" t="s">
        <v>429</v>
      </c>
      <c r="G120" s="81" t="s">
        <v>98</v>
      </c>
      <c r="H120" s="81" t="s">
        <v>93</v>
      </c>
      <c r="I120" s="81"/>
      <c r="J120" s="81"/>
      <c r="K120" s="81"/>
      <c r="L120" s="81" t="s">
        <v>98</v>
      </c>
      <c r="M120" s="81" t="s">
        <v>201</v>
      </c>
      <c r="N120" s="81">
        <v>168</v>
      </c>
      <c r="O120" s="81" t="s">
        <v>153</v>
      </c>
      <c r="P120" s="81" t="s">
        <v>94</v>
      </c>
      <c r="Q120">
        <f t="shared" si="4"/>
        <v>9</v>
      </c>
      <c r="R120">
        <f t="shared" si="5"/>
        <v>98199</v>
      </c>
    </row>
    <row r="121" spans="1:18" ht="13.5" customHeight="1">
      <c r="A121" s="77" t="str">
        <f t="shared" si="3"/>
        <v>19 115230</v>
      </c>
      <c r="B121" s="81" t="s">
        <v>789</v>
      </c>
      <c r="C121" s="81" t="s">
        <v>121</v>
      </c>
      <c r="D121" s="81">
        <v>4</v>
      </c>
      <c r="E121" s="81" t="s">
        <v>801</v>
      </c>
      <c r="F121" s="81" t="s">
        <v>842</v>
      </c>
      <c r="G121" s="81" t="s">
        <v>98</v>
      </c>
      <c r="H121" s="81" t="s">
        <v>103</v>
      </c>
      <c r="I121" s="81" t="s">
        <v>90</v>
      </c>
      <c r="J121" s="81"/>
      <c r="K121" s="81"/>
      <c r="L121" s="81" t="s">
        <v>98</v>
      </c>
      <c r="M121" s="81" t="s">
        <v>843</v>
      </c>
      <c r="N121" s="81">
        <v>111</v>
      </c>
      <c r="O121" s="81" t="s">
        <v>150</v>
      </c>
      <c r="P121" s="81" t="s">
        <v>148</v>
      </c>
      <c r="Q121">
        <f t="shared" si="4"/>
        <v>19</v>
      </c>
      <c r="R121">
        <f t="shared" si="5"/>
        <v>115230</v>
      </c>
    </row>
    <row r="122" spans="1:18" ht="13.5" customHeight="1">
      <c r="A122" s="77" t="str">
        <f t="shared" si="3"/>
        <v>2 64649</v>
      </c>
      <c r="B122" s="81" t="s">
        <v>789</v>
      </c>
      <c r="C122" s="81" t="s">
        <v>121</v>
      </c>
      <c r="D122" s="81">
        <v>235</v>
      </c>
      <c r="E122" s="81" t="s">
        <v>352</v>
      </c>
      <c r="F122" s="81" t="s">
        <v>430</v>
      </c>
      <c r="G122" s="81" t="s">
        <v>92</v>
      </c>
      <c r="H122" s="81" t="s">
        <v>95</v>
      </c>
      <c r="I122" s="81"/>
      <c r="J122" s="81"/>
      <c r="K122" s="81"/>
      <c r="L122" s="81" t="s">
        <v>91</v>
      </c>
      <c r="M122" s="81" t="s">
        <v>202</v>
      </c>
      <c r="N122" s="81">
        <v>161</v>
      </c>
      <c r="O122" s="81" t="s">
        <v>156</v>
      </c>
      <c r="P122" s="81" t="s">
        <v>94</v>
      </c>
      <c r="Q122">
        <f t="shared" si="4"/>
        <v>2</v>
      </c>
      <c r="R122">
        <f t="shared" si="5"/>
        <v>64649</v>
      </c>
    </row>
    <row r="123" spans="1:18" ht="13.5" customHeight="1">
      <c r="A123" s="77" t="str">
        <f t="shared" si="3"/>
        <v>18 114262</v>
      </c>
      <c r="B123" s="81" t="s">
        <v>789</v>
      </c>
      <c r="C123" s="81" t="s">
        <v>121</v>
      </c>
      <c r="D123" s="81">
        <v>475</v>
      </c>
      <c r="E123" s="81" t="s">
        <v>667</v>
      </c>
      <c r="F123" s="81" t="s">
        <v>696</v>
      </c>
      <c r="G123" s="81" t="s">
        <v>92</v>
      </c>
      <c r="H123" s="81" t="s">
        <v>149</v>
      </c>
      <c r="I123" s="81"/>
      <c r="J123" s="81"/>
      <c r="K123" s="81"/>
      <c r="L123" s="81" t="s">
        <v>98</v>
      </c>
      <c r="M123" s="81" t="s">
        <v>697</v>
      </c>
      <c r="N123" s="81">
        <v>97</v>
      </c>
      <c r="O123" s="81" t="s">
        <v>150</v>
      </c>
      <c r="P123" s="81" t="s">
        <v>101</v>
      </c>
      <c r="Q123">
        <f t="shared" si="4"/>
        <v>18</v>
      </c>
      <c r="R123">
        <f t="shared" si="5"/>
        <v>114262</v>
      </c>
    </row>
    <row r="124" spans="1:18" ht="13.5" customHeight="1">
      <c r="A124" s="77" t="str">
        <f t="shared" si="3"/>
        <v>18 114263</v>
      </c>
      <c r="B124" s="81" t="s">
        <v>789</v>
      </c>
      <c r="C124" s="81" t="s">
        <v>121</v>
      </c>
      <c r="D124" s="81">
        <v>475</v>
      </c>
      <c r="E124" s="81" t="s">
        <v>667</v>
      </c>
      <c r="F124" s="81" t="s">
        <v>698</v>
      </c>
      <c r="G124" s="81" t="s">
        <v>92</v>
      </c>
      <c r="H124" s="81" t="s">
        <v>149</v>
      </c>
      <c r="I124" s="81"/>
      <c r="J124" s="81"/>
      <c r="K124" s="81"/>
      <c r="L124" s="81" t="s">
        <v>98</v>
      </c>
      <c r="M124" s="81" t="s">
        <v>699</v>
      </c>
      <c r="N124" s="81">
        <v>87</v>
      </c>
      <c r="O124" s="81" t="s">
        <v>150</v>
      </c>
      <c r="P124" s="81" t="s">
        <v>101</v>
      </c>
      <c r="Q124">
        <f t="shared" si="4"/>
        <v>18</v>
      </c>
      <c r="R124">
        <f t="shared" si="5"/>
        <v>114263</v>
      </c>
    </row>
    <row r="125" spans="1:18" ht="13.5" customHeight="1">
      <c r="A125" s="77" t="str">
        <f t="shared" si="3"/>
        <v>16 110041</v>
      </c>
      <c r="B125" s="81" t="s">
        <v>789</v>
      </c>
      <c r="C125" s="81" t="s">
        <v>121</v>
      </c>
      <c r="D125" s="81">
        <v>235</v>
      </c>
      <c r="E125" s="81" t="s">
        <v>336</v>
      </c>
      <c r="F125" s="81" t="s">
        <v>431</v>
      </c>
      <c r="G125" s="81" t="s">
        <v>92</v>
      </c>
      <c r="H125" s="81" t="s">
        <v>95</v>
      </c>
      <c r="I125" s="81"/>
      <c r="J125" s="81"/>
      <c r="K125" s="81"/>
      <c r="L125" s="81" t="s">
        <v>91</v>
      </c>
      <c r="M125" s="81" t="s">
        <v>637</v>
      </c>
      <c r="N125" s="81">
        <v>132</v>
      </c>
      <c r="O125" s="81" t="s">
        <v>150</v>
      </c>
      <c r="P125" s="81" t="s">
        <v>94</v>
      </c>
      <c r="Q125">
        <f t="shared" si="4"/>
        <v>16</v>
      </c>
      <c r="R125">
        <f t="shared" si="5"/>
        <v>110041</v>
      </c>
    </row>
    <row r="126" spans="1:18" ht="13.5" customHeight="1">
      <c r="A126" s="77" t="str">
        <f t="shared" si="3"/>
        <v>17 112075</v>
      </c>
      <c r="B126" s="81" t="s">
        <v>789</v>
      </c>
      <c r="C126" s="81" t="s">
        <v>122</v>
      </c>
      <c r="D126" s="81">
        <v>4</v>
      </c>
      <c r="E126" s="81" t="s">
        <v>374</v>
      </c>
      <c r="F126" s="81" t="s">
        <v>432</v>
      </c>
      <c r="G126" s="81" t="s">
        <v>92</v>
      </c>
      <c r="H126" s="81" t="s">
        <v>669</v>
      </c>
      <c r="I126" s="81"/>
      <c r="J126" s="81" t="s">
        <v>624</v>
      </c>
      <c r="K126" s="81"/>
      <c r="L126" s="81" t="s">
        <v>98</v>
      </c>
      <c r="M126" s="81" t="s">
        <v>638</v>
      </c>
      <c r="N126" s="81">
        <v>108</v>
      </c>
      <c r="O126" s="81" t="s">
        <v>150</v>
      </c>
      <c r="P126" s="81" t="s">
        <v>104</v>
      </c>
      <c r="Q126">
        <f t="shared" si="4"/>
        <v>17</v>
      </c>
      <c r="R126">
        <f t="shared" si="5"/>
        <v>112075</v>
      </c>
    </row>
    <row r="127" spans="1:18" ht="13.5" customHeight="1">
      <c r="A127" s="77" t="str">
        <f t="shared" si="3"/>
        <v>16 109217</v>
      </c>
      <c r="B127" s="81" t="s">
        <v>789</v>
      </c>
      <c r="C127" s="81" t="s">
        <v>122</v>
      </c>
      <c r="D127" s="81">
        <v>3</v>
      </c>
      <c r="E127" s="81" t="s">
        <v>336</v>
      </c>
      <c r="F127" s="81" t="s">
        <v>433</v>
      </c>
      <c r="G127" s="81" t="s">
        <v>98</v>
      </c>
      <c r="H127" s="81" t="s">
        <v>100</v>
      </c>
      <c r="I127" s="81"/>
      <c r="J127" s="81"/>
      <c r="K127" s="81"/>
      <c r="L127" s="81" t="s">
        <v>98</v>
      </c>
      <c r="M127" s="81" t="s">
        <v>639</v>
      </c>
      <c r="N127" s="81">
        <v>125</v>
      </c>
      <c r="O127" s="81" t="s">
        <v>150</v>
      </c>
      <c r="P127" s="81" t="s">
        <v>99</v>
      </c>
      <c r="Q127">
        <f t="shared" si="4"/>
        <v>16</v>
      </c>
      <c r="R127">
        <f t="shared" si="5"/>
        <v>109217</v>
      </c>
    </row>
    <row r="128" spans="1:18" ht="13.5" customHeight="1">
      <c r="A128" s="77" t="str">
        <f t="shared" si="3"/>
        <v>89 58092</v>
      </c>
      <c r="B128" s="81" t="s">
        <v>789</v>
      </c>
      <c r="C128" s="81" t="s">
        <v>122</v>
      </c>
      <c r="D128" s="81">
        <v>3</v>
      </c>
      <c r="E128" s="81" t="s">
        <v>128</v>
      </c>
      <c r="F128" s="81" t="s">
        <v>434</v>
      </c>
      <c r="G128" s="81" t="s">
        <v>98</v>
      </c>
      <c r="H128" s="81" t="s">
        <v>100</v>
      </c>
      <c r="I128" s="81"/>
      <c r="J128" s="81"/>
      <c r="K128" s="81"/>
      <c r="L128" s="81" t="s">
        <v>91</v>
      </c>
      <c r="M128" s="81" t="s">
        <v>203</v>
      </c>
      <c r="N128" s="81">
        <v>172</v>
      </c>
      <c r="O128" s="81" t="s">
        <v>153</v>
      </c>
      <c r="P128" s="81" t="s">
        <v>99</v>
      </c>
      <c r="Q128">
        <f t="shared" si="4"/>
        <v>89</v>
      </c>
      <c r="R128">
        <f t="shared" si="5"/>
        <v>58092</v>
      </c>
    </row>
    <row r="129" spans="1:18" ht="13.5" customHeight="1">
      <c r="A129" s="77" t="str">
        <f t="shared" si="3"/>
        <v>9 98594</v>
      </c>
      <c r="B129" s="81" t="s">
        <v>789</v>
      </c>
      <c r="C129" s="81" t="s">
        <v>122</v>
      </c>
      <c r="D129" s="81">
        <v>2</v>
      </c>
      <c r="E129" s="81" t="s">
        <v>342</v>
      </c>
      <c r="F129" s="81" t="s">
        <v>435</v>
      </c>
      <c r="G129" s="81" t="s">
        <v>92</v>
      </c>
      <c r="H129" s="81" t="s">
        <v>95</v>
      </c>
      <c r="I129" s="81"/>
      <c r="J129" s="81"/>
      <c r="K129" s="81"/>
      <c r="L129" s="81" t="s">
        <v>98</v>
      </c>
      <c r="M129" s="81" t="s">
        <v>204</v>
      </c>
      <c r="N129" s="81">
        <v>141</v>
      </c>
      <c r="O129" s="81" t="s">
        <v>150</v>
      </c>
      <c r="P129" s="81" t="s">
        <v>96</v>
      </c>
      <c r="Q129">
        <f t="shared" si="4"/>
        <v>9</v>
      </c>
      <c r="R129">
        <f t="shared" si="5"/>
        <v>98594</v>
      </c>
    </row>
    <row r="130" spans="1:18" ht="13.5" customHeight="1">
      <c r="A130" s="77" t="str">
        <f t="shared" si="3"/>
        <v>85 42627</v>
      </c>
      <c r="B130" s="81" t="s">
        <v>789</v>
      </c>
      <c r="C130" s="81" t="s">
        <v>121</v>
      </c>
      <c r="D130" s="81">
        <v>476</v>
      </c>
      <c r="E130" s="81" t="s">
        <v>133</v>
      </c>
      <c r="F130" s="81" t="s">
        <v>436</v>
      </c>
      <c r="G130" s="81" t="s">
        <v>92</v>
      </c>
      <c r="H130" s="81" t="s">
        <v>100</v>
      </c>
      <c r="I130" s="81"/>
      <c r="J130" s="81"/>
      <c r="K130" s="81"/>
      <c r="L130" s="81" t="s">
        <v>91</v>
      </c>
      <c r="M130" s="81" t="s">
        <v>205</v>
      </c>
      <c r="N130" s="81">
        <v>179</v>
      </c>
      <c r="O130" s="81" t="s">
        <v>153</v>
      </c>
      <c r="P130" s="81" t="s">
        <v>106</v>
      </c>
      <c r="Q130">
        <f t="shared" si="4"/>
        <v>85</v>
      </c>
      <c r="R130">
        <f t="shared" si="5"/>
        <v>42627</v>
      </c>
    </row>
    <row r="131" spans="1:18" ht="13.5" customHeight="1">
      <c r="A131" s="77" t="str">
        <f aca="true" t="shared" si="6" ref="A131:A194">Q131&amp;" "&amp;R131</f>
        <v>85 45336</v>
      </c>
      <c r="B131" s="81" t="s">
        <v>789</v>
      </c>
      <c r="C131" s="81" t="s">
        <v>121</v>
      </c>
      <c r="D131" s="81">
        <v>476</v>
      </c>
      <c r="E131" s="81" t="s">
        <v>133</v>
      </c>
      <c r="F131" s="81" t="s">
        <v>437</v>
      </c>
      <c r="G131" s="81" t="s">
        <v>98</v>
      </c>
      <c r="H131" s="81" t="s">
        <v>97</v>
      </c>
      <c r="I131" s="81"/>
      <c r="J131" s="81"/>
      <c r="K131" s="81"/>
      <c r="L131" s="81" t="s">
        <v>91</v>
      </c>
      <c r="M131" s="81" t="s">
        <v>206</v>
      </c>
      <c r="N131" s="81">
        <v>167</v>
      </c>
      <c r="O131" s="81" t="s">
        <v>153</v>
      </c>
      <c r="P131" s="81" t="s">
        <v>106</v>
      </c>
      <c r="Q131">
        <f aca="true" t="shared" si="7" ref="Q131:Q194">E131*1</f>
        <v>85</v>
      </c>
      <c r="R131">
        <f aca="true" t="shared" si="8" ref="R131:R194">F131*1</f>
        <v>45336</v>
      </c>
    </row>
    <row r="132" spans="1:18" ht="13.5" customHeight="1">
      <c r="A132" s="77" t="str">
        <f t="shared" si="6"/>
        <v>13 105123</v>
      </c>
      <c r="B132" s="81" t="s">
        <v>789</v>
      </c>
      <c r="C132" s="81" t="s">
        <v>121</v>
      </c>
      <c r="D132" s="81">
        <v>476</v>
      </c>
      <c r="E132" s="81" t="s">
        <v>144</v>
      </c>
      <c r="F132" s="81" t="s">
        <v>438</v>
      </c>
      <c r="G132" s="81" t="s">
        <v>98</v>
      </c>
      <c r="H132" s="81" t="s">
        <v>93</v>
      </c>
      <c r="I132" s="81"/>
      <c r="J132" s="81"/>
      <c r="K132" s="81"/>
      <c r="L132" s="81" t="s">
        <v>98</v>
      </c>
      <c r="M132" s="81" t="s">
        <v>207</v>
      </c>
      <c r="N132" s="81">
        <v>150</v>
      </c>
      <c r="O132" s="81" t="s">
        <v>156</v>
      </c>
      <c r="P132" s="81" t="s">
        <v>106</v>
      </c>
      <c r="Q132">
        <f t="shared" si="7"/>
        <v>13</v>
      </c>
      <c r="R132">
        <f t="shared" si="8"/>
        <v>105123</v>
      </c>
    </row>
    <row r="133" spans="1:18" ht="13.5" customHeight="1">
      <c r="A133" s="77" t="str">
        <f t="shared" si="6"/>
        <v>18 113597</v>
      </c>
      <c r="B133" s="81" t="s">
        <v>789</v>
      </c>
      <c r="C133" s="81" t="s">
        <v>122</v>
      </c>
      <c r="D133" s="81">
        <v>4</v>
      </c>
      <c r="E133" s="81" t="s">
        <v>667</v>
      </c>
      <c r="F133" s="81" t="s">
        <v>700</v>
      </c>
      <c r="G133" s="81" t="s">
        <v>98</v>
      </c>
      <c r="H133" s="81" t="s">
        <v>152</v>
      </c>
      <c r="I133" s="81" t="s">
        <v>90</v>
      </c>
      <c r="J133" s="81" t="s">
        <v>624</v>
      </c>
      <c r="K133" s="81"/>
      <c r="L133" s="81" t="s">
        <v>98</v>
      </c>
      <c r="M133" s="81" t="s">
        <v>701</v>
      </c>
      <c r="N133" s="81">
        <v>125</v>
      </c>
      <c r="O133" s="81" t="s">
        <v>150</v>
      </c>
      <c r="P133" s="81" t="s">
        <v>104</v>
      </c>
      <c r="Q133">
        <f t="shared" si="7"/>
        <v>18</v>
      </c>
      <c r="R133">
        <f t="shared" si="8"/>
        <v>113597</v>
      </c>
    </row>
    <row r="134" spans="1:18" ht="13.5" customHeight="1">
      <c r="A134" s="77" t="str">
        <f t="shared" si="6"/>
        <v>94 75885</v>
      </c>
      <c r="B134" s="81" t="s">
        <v>789</v>
      </c>
      <c r="C134" s="81" t="s">
        <v>121</v>
      </c>
      <c r="D134" s="81">
        <v>476</v>
      </c>
      <c r="E134" s="81" t="s">
        <v>145</v>
      </c>
      <c r="F134" s="81" t="s">
        <v>439</v>
      </c>
      <c r="G134" s="81" t="s">
        <v>92</v>
      </c>
      <c r="H134" s="81" t="s">
        <v>97</v>
      </c>
      <c r="I134" s="81"/>
      <c r="J134" s="81"/>
      <c r="K134" s="81"/>
      <c r="L134" s="81" t="s">
        <v>98</v>
      </c>
      <c r="M134" s="81" t="s">
        <v>208</v>
      </c>
      <c r="N134" s="81">
        <v>180</v>
      </c>
      <c r="O134" s="81" t="s">
        <v>153</v>
      </c>
      <c r="P134" s="81" t="s">
        <v>106</v>
      </c>
      <c r="Q134">
        <f t="shared" si="7"/>
        <v>94</v>
      </c>
      <c r="R134">
        <f t="shared" si="8"/>
        <v>75885</v>
      </c>
    </row>
    <row r="135" spans="1:18" ht="13.5" customHeight="1">
      <c r="A135" s="77" t="str">
        <f t="shared" si="6"/>
        <v>3 64927</v>
      </c>
      <c r="B135" s="81" t="s">
        <v>789</v>
      </c>
      <c r="C135" s="81" t="s">
        <v>121</v>
      </c>
      <c r="D135" s="81">
        <v>235</v>
      </c>
      <c r="E135" s="81" t="s">
        <v>440</v>
      </c>
      <c r="F135" s="81" t="s">
        <v>441</v>
      </c>
      <c r="G135" s="81" t="s">
        <v>92</v>
      </c>
      <c r="H135" s="81" t="s">
        <v>97</v>
      </c>
      <c r="I135" s="81"/>
      <c r="J135" s="81"/>
      <c r="K135" s="81"/>
      <c r="L135" s="81" t="s">
        <v>91</v>
      </c>
      <c r="M135" s="81" t="s">
        <v>209</v>
      </c>
      <c r="N135" s="81">
        <v>156</v>
      </c>
      <c r="O135" s="81" t="s">
        <v>156</v>
      </c>
      <c r="P135" s="81" t="s">
        <v>94</v>
      </c>
      <c r="Q135">
        <f t="shared" si="7"/>
        <v>3</v>
      </c>
      <c r="R135">
        <f t="shared" si="8"/>
        <v>64927</v>
      </c>
    </row>
    <row r="136" spans="1:18" ht="13.5" customHeight="1">
      <c r="A136" s="77" t="str">
        <f t="shared" si="6"/>
        <v>18 114264</v>
      </c>
      <c r="B136" s="81" t="s">
        <v>789</v>
      </c>
      <c r="C136" s="81" t="s">
        <v>121</v>
      </c>
      <c r="D136" s="81">
        <v>475</v>
      </c>
      <c r="E136" s="81" t="s">
        <v>667</v>
      </c>
      <c r="F136" s="81" t="s">
        <v>702</v>
      </c>
      <c r="G136" s="81" t="s">
        <v>92</v>
      </c>
      <c r="H136" s="81" t="s">
        <v>103</v>
      </c>
      <c r="I136" s="81" t="s">
        <v>90</v>
      </c>
      <c r="J136" s="81" t="s">
        <v>624</v>
      </c>
      <c r="K136" s="81"/>
      <c r="L136" s="81" t="s">
        <v>98</v>
      </c>
      <c r="M136" s="81" t="s">
        <v>703</v>
      </c>
      <c r="N136" s="81">
        <v>113</v>
      </c>
      <c r="O136" s="81" t="s">
        <v>150</v>
      </c>
      <c r="P136" s="81" t="s">
        <v>101</v>
      </c>
      <c r="Q136">
        <f t="shared" si="7"/>
        <v>18</v>
      </c>
      <c r="R136">
        <f t="shared" si="8"/>
        <v>114264</v>
      </c>
    </row>
    <row r="137" spans="1:18" ht="13.5" customHeight="1">
      <c r="A137" s="77" t="str">
        <f t="shared" si="6"/>
        <v>13 105541</v>
      </c>
      <c r="B137" s="81" t="s">
        <v>789</v>
      </c>
      <c r="C137" s="81" t="s">
        <v>120</v>
      </c>
      <c r="D137" s="81">
        <v>621</v>
      </c>
      <c r="E137" s="81" t="s">
        <v>144</v>
      </c>
      <c r="F137" s="81" t="s">
        <v>442</v>
      </c>
      <c r="G137" s="81" t="s">
        <v>92</v>
      </c>
      <c r="H137" s="81" t="s">
        <v>93</v>
      </c>
      <c r="I137" s="81"/>
      <c r="J137" s="81"/>
      <c r="K137" s="81"/>
      <c r="L137" s="81" t="s">
        <v>98</v>
      </c>
      <c r="M137" s="81" t="s">
        <v>640</v>
      </c>
      <c r="N137" s="81">
        <v>174</v>
      </c>
      <c r="O137" s="81" t="s">
        <v>156</v>
      </c>
      <c r="P137" s="81" t="s">
        <v>626</v>
      </c>
      <c r="Q137">
        <f t="shared" si="7"/>
        <v>13</v>
      </c>
      <c r="R137">
        <f t="shared" si="8"/>
        <v>105541</v>
      </c>
    </row>
    <row r="138" spans="1:18" ht="13.5" customHeight="1">
      <c r="A138" s="77" t="str">
        <f t="shared" si="6"/>
        <v>3 65499</v>
      </c>
      <c r="B138" s="81" t="s">
        <v>789</v>
      </c>
      <c r="C138" s="81" t="s">
        <v>121</v>
      </c>
      <c r="D138" s="81">
        <v>235</v>
      </c>
      <c r="E138" s="81" t="s">
        <v>440</v>
      </c>
      <c r="F138" s="81" t="s">
        <v>443</v>
      </c>
      <c r="G138" s="81" t="s">
        <v>92</v>
      </c>
      <c r="H138" s="81" t="s">
        <v>95</v>
      </c>
      <c r="I138" s="81"/>
      <c r="J138" s="81"/>
      <c r="K138" s="81"/>
      <c r="L138" s="81" t="s">
        <v>91</v>
      </c>
      <c r="M138" s="81" t="s">
        <v>210</v>
      </c>
      <c r="N138" s="81">
        <v>185</v>
      </c>
      <c r="O138" s="81" t="s">
        <v>153</v>
      </c>
      <c r="P138" s="81" t="s">
        <v>94</v>
      </c>
      <c r="Q138">
        <f t="shared" si="7"/>
        <v>3</v>
      </c>
      <c r="R138">
        <f t="shared" si="8"/>
        <v>65499</v>
      </c>
    </row>
    <row r="139" spans="1:18" ht="13.5" customHeight="1">
      <c r="A139" s="77" t="str">
        <f t="shared" si="6"/>
        <v>13 105568</v>
      </c>
      <c r="B139" s="81" t="s">
        <v>789</v>
      </c>
      <c r="C139" s="81" t="s">
        <v>120</v>
      </c>
      <c r="D139" s="81">
        <v>4</v>
      </c>
      <c r="E139" s="81" t="s">
        <v>144</v>
      </c>
      <c r="F139" s="81" t="s">
        <v>444</v>
      </c>
      <c r="G139" s="81" t="s">
        <v>98</v>
      </c>
      <c r="H139" s="81" t="s">
        <v>97</v>
      </c>
      <c r="I139" s="81"/>
      <c r="J139" s="81"/>
      <c r="K139" s="81" t="s">
        <v>107</v>
      </c>
      <c r="L139" s="81" t="s">
        <v>98</v>
      </c>
      <c r="M139" s="81" t="s">
        <v>211</v>
      </c>
      <c r="N139" s="81">
        <v>151</v>
      </c>
      <c r="O139" s="81" t="s">
        <v>156</v>
      </c>
      <c r="P139" s="81" t="s">
        <v>132</v>
      </c>
      <c r="Q139">
        <f t="shared" si="7"/>
        <v>13</v>
      </c>
      <c r="R139">
        <f t="shared" si="8"/>
        <v>105568</v>
      </c>
    </row>
    <row r="140" spans="1:18" ht="13.5" customHeight="1">
      <c r="A140" s="77" t="str">
        <f t="shared" si="6"/>
        <v>12 104437</v>
      </c>
      <c r="B140" s="81" t="s">
        <v>789</v>
      </c>
      <c r="C140" s="81" t="s">
        <v>121</v>
      </c>
      <c r="D140" s="81">
        <v>476</v>
      </c>
      <c r="E140" s="81" t="s">
        <v>136</v>
      </c>
      <c r="F140" s="81" t="s">
        <v>445</v>
      </c>
      <c r="G140" s="81" t="s">
        <v>98</v>
      </c>
      <c r="H140" s="81" t="s">
        <v>100</v>
      </c>
      <c r="I140" s="81"/>
      <c r="J140" s="81" t="s">
        <v>624</v>
      </c>
      <c r="K140" s="81"/>
      <c r="L140" s="81" t="s">
        <v>98</v>
      </c>
      <c r="M140" s="81" t="s">
        <v>212</v>
      </c>
      <c r="N140" s="81">
        <v>174</v>
      </c>
      <c r="O140" s="81" t="s">
        <v>153</v>
      </c>
      <c r="P140" s="81" t="s">
        <v>106</v>
      </c>
      <c r="Q140">
        <f t="shared" si="7"/>
        <v>12</v>
      </c>
      <c r="R140">
        <f t="shared" si="8"/>
        <v>104437</v>
      </c>
    </row>
    <row r="141" spans="1:18" ht="13.5" customHeight="1">
      <c r="A141" s="77" t="str">
        <f t="shared" si="6"/>
        <v>18 113805</v>
      </c>
      <c r="B141" s="81" t="s">
        <v>789</v>
      </c>
      <c r="C141" s="81" t="s">
        <v>121</v>
      </c>
      <c r="D141" s="81">
        <v>235</v>
      </c>
      <c r="E141" s="81" t="s">
        <v>667</v>
      </c>
      <c r="F141" s="81" t="s">
        <v>704</v>
      </c>
      <c r="G141" s="81" t="s">
        <v>98</v>
      </c>
      <c r="H141" s="81" t="s">
        <v>97</v>
      </c>
      <c r="I141" s="81" t="s">
        <v>90</v>
      </c>
      <c r="J141" s="81" t="s">
        <v>624</v>
      </c>
      <c r="K141" s="81"/>
      <c r="L141" s="81" t="s">
        <v>98</v>
      </c>
      <c r="M141" s="81" t="s">
        <v>705</v>
      </c>
      <c r="N141" s="81">
        <v>135</v>
      </c>
      <c r="O141" s="81" t="s">
        <v>150</v>
      </c>
      <c r="P141" s="81" t="s">
        <v>94</v>
      </c>
      <c r="Q141">
        <f t="shared" si="7"/>
        <v>18</v>
      </c>
      <c r="R141">
        <f t="shared" si="8"/>
        <v>113805</v>
      </c>
    </row>
    <row r="142" spans="1:18" ht="13.5" customHeight="1">
      <c r="A142" s="77" t="str">
        <f t="shared" si="6"/>
        <v>19 115455</v>
      </c>
      <c r="B142" s="81" t="s">
        <v>789</v>
      </c>
      <c r="C142" s="81" t="s">
        <v>121</v>
      </c>
      <c r="D142" s="81">
        <v>235</v>
      </c>
      <c r="E142" s="81" t="s">
        <v>801</v>
      </c>
      <c r="F142" s="81" t="s">
        <v>844</v>
      </c>
      <c r="G142" s="81" t="s">
        <v>92</v>
      </c>
      <c r="H142" s="81" t="s">
        <v>95</v>
      </c>
      <c r="I142" s="81" t="s">
        <v>90</v>
      </c>
      <c r="J142" s="81"/>
      <c r="K142" s="81"/>
      <c r="L142" s="81" t="s">
        <v>91</v>
      </c>
      <c r="M142" s="81" t="s">
        <v>845</v>
      </c>
      <c r="N142" s="81">
        <v>150</v>
      </c>
      <c r="O142" s="81" t="s">
        <v>150</v>
      </c>
      <c r="P142" s="81" t="s">
        <v>94</v>
      </c>
      <c r="Q142">
        <f t="shared" si="7"/>
        <v>19</v>
      </c>
      <c r="R142">
        <f t="shared" si="8"/>
        <v>115455</v>
      </c>
    </row>
    <row r="143" spans="1:18" ht="13.5" customHeight="1">
      <c r="A143" s="77" t="str">
        <f t="shared" si="6"/>
        <v>15 108342</v>
      </c>
      <c r="B143" s="81" t="s">
        <v>789</v>
      </c>
      <c r="C143" s="81" t="s">
        <v>121</v>
      </c>
      <c r="D143" s="81">
        <v>475</v>
      </c>
      <c r="E143" s="81" t="s">
        <v>295</v>
      </c>
      <c r="F143" s="81" t="s">
        <v>446</v>
      </c>
      <c r="G143" s="81" t="s">
        <v>92</v>
      </c>
      <c r="H143" s="81" t="s">
        <v>103</v>
      </c>
      <c r="I143" s="81"/>
      <c r="J143" s="81"/>
      <c r="K143" s="81"/>
      <c r="L143" s="81" t="s">
        <v>98</v>
      </c>
      <c r="M143" s="81" t="s">
        <v>310</v>
      </c>
      <c r="N143" s="81">
        <v>141</v>
      </c>
      <c r="O143" s="81" t="s">
        <v>150</v>
      </c>
      <c r="P143" s="81" t="s">
        <v>101</v>
      </c>
      <c r="Q143">
        <f t="shared" si="7"/>
        <v>15</v>
      </c>
      <c r="R143">
        <f t="shared" si="8"/>
        <v>108342</v>
      </c>
    </row>
    <row r="144" spans="1:18" ht="13.5" customHeight="1">
      <c r="A144" s="77" t="str">
        <f t="shared" si="6"/>
        <v>86 47411</v>
      </c>
      <c r="B144" s="81" t="s">
        <v>789</v>
      </c>
      <c r="C144" s="81" t="s">
        <v>121</v>
      </c>
      <c r="D144" s="81">
        <v>476</v>
      </c>
      <c r="E144" s="81" t="s">
        <v>125</v>
      </c>
      <c r="F144" s="81" t="s">
        <v>447</v>
      </c>
      <c r="G144" s="81" t="s">
        <v>92</v>
      </c>
      <c r="H144" s="81" t="s">
        <v>97</v>
      </c>
      <c r="I144" s="81"/>
      <c r="J144" s="81"/>
      <c r="K144" s="81"/>
      <c r="L144" s="81" t="s">
        <v>91</v>
      </c>
      <c r="M144" s="81" t="s">
        <v>213</v>
      </c>
      <c r="N144" s="81">
        <v>173</v>
      </c>
      <c r="O144" s="81" t="s">
        <v>156</v>
      </c>
      <c r="P144" s="81" t="s">
        <v>106</v>
      </c>
      <c r="Q144">
        <f t="shared" si="7"/>
        <v>86</v>
      </c>
      <c r="R144">
        <f t="shared" si="8"/>
        <v>47411</v>
      </c>
    </row>
    <row r="145" spans="1:18" ht="13.5" customHeight="1">
      <c r="A145" s="77" t="str">
        <f t="shared" si="6"/>
        <v>17 112715</v>
      </c>
      <c r="B145" s="81" t="s">
        <v>789</v>
      </c>
      <c r="C145" s="81" t="s">
        <v>120</v>
      </c>
      <c r="D145" s="81">
        <v>621</v>
      </c>
      <c r="E145" s="81" t="s">
        <v>374</v>
      </c>
      <c r="F145" s="81" t="s">
        <v>706</v>
      </c>
      <c r="G145" s="81" t="s">
        <v>98</v>
      </c>
      <c r="H145" s="81" t="s">
        <v>100</v>
      </c>
      <c r="I145" s="81"/>
      <c r="J145" s="81"/>
      <c r="K145" s="81"/>
      <c r="L145" s="81" t="s">
        <v>98</v>
      </c>
      <c r="M145" s="81" t="s">
        <v>707</v>
      </c>
      <c r="N145" s="81">
        <v>146</v>
      </c>
      <c r="O145" s="81" t="s">
        <v>156</v>
      </c>
      <c r="P145" s="81" t="s">
        <v>626</v>
      </c>
      <c r="Q145">
        <f t="shared" si="7"/>
        <v>17</v>
      </c>
      <c r="R145">
        <f t="shared" si="8"/>
        <v>112715</v>
      </c>
    </row>
    <row r="146" spans="1:18" ht="13.5" customHeight="1">
      <c r="A146" s="77" t="str">
        <f t="shared" si="6"/>
        <v>17 112714</v>
      </c>
      <c r="B146" s="81" t="s">
        <v>789</v>
      </c>
      <c r="C146" s="81" t="s">
        <v>120</v>
      </c>
      <c r="D146" s="81">
        <v>621</v>
      </c>
      <c r="E146" s="81" t="s">
        <v>374</v>
      </c>
      <c r="F146" s="81" t="s">
        <v>708</v>
      </c>
      <c r="G146" s="81" t="s">
        <v>92</v>
      </c>
      <c r="H146" s="81" t="s">
        <v>100</v>
      </c>
      <c r="I146" s="81"/>
      <c r="J146" s="81"/>
      <c r="K146" s="81"/>
      <c r="L146" s="81" t="s">
        <v>98</v>
      </c>
      <c r="M146" s="81" t="s">
        <v>709</v>
      </c>
      <c r="N146" s="81">
        <v>161</v>
      </c>
      <c r="O146" s="81" t="s">
        <v>156</v>
      </c>
      <c r="P146" s="81" t="s">
        <v>626</v>
      </c>
      <c r="Q146">
        <f t="shared" si="7"/>
        <v>17</v>
      </c>
      <c r="R146">
        <f t="shared" si="8"/>
        <v>112714</v>
      </c>
    </row>
    <row r="147" spans="1:18" ht="13.5" customHeight="1">
      <c r="A147" s="77" t="str">
        <f t="shared" si="6"/>
        <v>7 94986</v>
      </c>
      <c r="B147" s="81" t="s">
        <v>789</v>
      </c>
      <c r="C147" s="81" t="s">
        <v>122</v>
      </c>
      <c r="D147" s="81">
        <v>1</v>
      </c>
      <c r="E147" s="81" t="s">
        <v>367</v>
      </c>
      <c r="F147" s="81" t="s">
        <v>448</v>
      </c>
      <c r="G147" s="81" t="s">
        <v>92</v>
      </c>
      <c r="H147" s="81" t="s">
        <v>100</v>
      </c>
      <c r="I147" s="81"/>
      <c r="J147" s="81"/>
      <c r="K147" s="81"/>
      <c r="L147" s="81" t="s">
        <v>98</v>
      </c>
      <c r="M147" s="81" t="s">
        <v>214</v>
      </c>
      <c r="N147" s="81">
        <v>173</v>
      </c>
      <c r="O147" s="81" t="s">
        <v>156</v>
      </c>
      <c r="P147" s="81" t="s">
        <v>102</v>
      </c>
      <c r="Q147">
        <f t="shared" si="7"/>
        <v>7</v>
      </c>
      <c r="R147">
        <f t="shared" si="8"/>
        <v>94986</v>
      </c>
    </row>
    <row r="148" spans="1:18" ht="13.5" customHeight="1">
      <c r="A148" s="77" t="str">
        <f t="shared" si="6"/>
        <v>7 94987</v>
      </c>
      <c r="B148" s="81" t="s">
        <v>789</v>
      </c>
      <c r="C148" s="81" t="s">
        <v>122</v>
      </c>
      <c r="D148" s="81">
        <v>1</v>
      </c>
      <c r="E148" s="81" t="s">
        <v>367</v>
      </c>
      <c r="F148" s="81" t="s">
        <v>449</v>
      </c>
      <c r="G148" s="81" t="s">
        <v>98</v>
      </c>
      <c r="H148" s="81" t="s">
        <v>100</v>
      </c>
      <c r="I148" s="81"/>
      <c r="J148" s="81"/>
      <c r="K148" s="81"/>
      <c r="L148" s="81" t="s">
        <v>98</v>
      </c>
      <c r="M148" s="81" t="s">
        <v>215</v>
      </c>
      <c r="N148" s="81">
        <v>163</v>
      </c>
      <c r="O148" s="81" t="s">
        <v>153</v>
      </c>
      <c r="P148" s="81" t="s">
        <v>102</v>
      </c>
      <c r="Q148">
        <f t="shared" si="7"/>
        <v>7</v>
      </c>
      <c r="R148">
        <f t="shared" si="8"/>
        <v>94987</v>
      </c>
    </row>
    <row r="149" spans="1:18" ht="13.5" customHeight="1">
      <c r="A149" s="77" t="str">
        <f t="shared" si="6"/>
        <v>10 99406</v>
      </c>
      <c r="B149" s="81" t="s">
        <v>789</v>
      </c>
      <c r="C149" s="81" t="s">
        <v>121</v>
      </c>
      <c r="D149" s="81">
        <v>477</v>
      </c>
      <c r="E149" s="81" t="s">
        <v>344</v>
      </c>
      <c r="F149" s="81" t="s">
        <v>846</v>
      </c>
      <c r="G149" s="81" t="s">
        <v>92</v>
      </c>
      <c r="H149" s="81" t="s">
        <v>97</v>
      </c>
      <c r="I149" s="81"/>
      <c r="J149" s="81"/>
      <c r="K149" s="81"/>
      <c r="L149" s="81" t="s">
        <v>98</v>
      </c>
      <c r="M149" s="81" t="s">
        <v>847</v>
      </c>
      <c r="N149" s="81">
        <v>178</v>
      </c>
      <c r="O149" s="81" t="s">
        <v>153</v>
      </c>
      <c r="P149" s="81" t="s">
        <v>800</v>
      </c>
      <c r="Q149">
        <f t="shared" si="7"/>
        <v>10</v>
      </c>
      <c r="R149">
        <f t="shared" si="8"/>
        <v>99406</v>
      </c>
    </row>
    <row r="150" spans="1:18" ht="13.5" customHeight="1">
      <c r="A150" s="77" t="str">
        <f t="shared" si="6"/>
        <v>18 113433</v>
      </c>
      <c r="B150" s="81" t="s">
        <v>789</v>
      </c>
      <c r="C150" s="81" t="s">
        <v>122</v>
      </c>
      <c r="D150" s="81">
        <v>3</v>
      </c>
      <c r="E150" s="81" t="s">
        <v>667</v>
      </c>
      <c r="F150" s="81" t="s">
        <v>710</v>
      </c>
      <c r="G150" s="81" t="s">
        <v>92</v>
      </c>
      <c r="H150" s="81" t="s">
        <v>93</v>
      </c>
      <c r="I150" s="81" t="s">
        <v>90</v>
      </c>
      <c r="J150" s="81" t="s">
        <v>624</v>
      </c>
      <c r="K150" s="81"/>
      <c r="L150" s="81" t="s">
        <v>98</v>
      </c>
      <c r="M150" s="81" t="s">
        <v>711</v>
      </c>
      <c r="N150" s="81">
        <v>138</v>
      </c>
      <c r="O150" s="81" t="s">
        <v>150</v>
      </c>
      <c r="P150" s="81" t="s">
        <v>99</v>
      </c>
      <c r="Q150">
        <f t="shared" si="7"/>
        <v>18</v>
      </c>
      <c r="R150">
        <f t="shared" si="8"/>
        <v>113433</v>
      </c>
    </row>
    <row r="151" spans="1:18" ht="13.5" customHeight="1">
      <c r="A151" s="77" t="str">
        <f t="shared" si="6"/>
        <v>13 104695</v>
      </c>
      <c r="B151" s="81" t="s">
        <v>789</v>
      </c>
      <c r="C151" s="81" t="s">
        <v>121</v>
      </c>
      <c r="D151" s="81">
        <v>4</v>
      </c>
      <c r="E151" s="81" t="s">
        <v>144</v>
      </c>
      <c r="F151" s="81" t="s">
        <v>848</v>
      </c>
      <c r="G151" s="81" t="s">
        <v>98</v>
      </c>
      <c r="H151" s="81" t="s">
        <v>95</v>
      </c>
      <c r="I151" s="81"/>
      <c r="J151" s="81"/>
      <c r="K151" s="81"/>
      <c r="L151" s="81" t="s">
        <v>98</v>
      </c>
      <c r="M151" s="81" t="s">
        <v>849</v>
      </c>
      <c r="N151" s="81">
        <v>174</v>
      </c>
      <c r="O151" s="81" t="s">
        <v>153</v>
      </c>
      <c r="P151" s="81" t="s">
        <v>148</v>
      </c>
      <c r="Q151">
        <f t="shared" si="7"/>
        <v>13</v>
      </c>
      <c r="R151">
        <f t="shared" si="8"/>
        <v>104695</v>
      </c>
    </row>
    <row r="152" spans="1:18" ht="13.5" customHeight="1">
      <c r="A152" s="77" t="str">
        <f t="shared" si="6"/>
        <v>85 6530</v>
      </c>
      <c r="B152" s="81" t="s">
        <v>789</v>
      </c>
      <c r="C152" s="81" t="s">
        <v>120</v>
      </c>
      <c r="D152" s="81">
        <v>6</v>
      </c>
      <c r="E152" s="81" t="s">
        <v>133</v>
      </c>
      <c r="F152" s="81" t="s">
        <v>450</v>
      </c>
      <c r="G152" s="81" t="s">
        <v>92</v>
      </c>
      <c r="H152" s="81" t="s">
        <v>100</v>
      </c>
      <c r="I152" s="81"/>
      <c r="J152" s="81"/>
      <c r="K152" s="81"/>
      <c r="L152" s="81" t="s">
        <v>641</v>
      </c>
      <c r="M152" s="81" t="s">
        <v>642</v>
      </c>
      <c r="N152" s="81">
        <v>180</v>
      </c>
      <c r="O152" s="81" t="s">
        <v>153</v>
      </c>
      <c r="P152" s="81" t="s">
        <v>643</v>
      </c>
      <c r="Q152">
        <f t="shared" si="7"/>
        <v>85</v>
      </c>
      <c r="R152">
        <f t="shared" si="8"/>
        <v>6530</v>
      </c>
    </row>
    <row r="153" spans="1:18" ht="13.5" customHeight="1">
      <c r="A153" s="77" t="str">
        <f t="shared" si="6"/>
        <v>11 102310</v>
      </c>
      <c r="B153" s="81" t="s">
        <v>789</v>
      </c>
      <c r="C153" s="81" t="s">
        <v>122</v>
      </c>
      <c r="D153" s="81">
        <v>1</v>
      </c>
      <c r="E153" s="81" t="s">
        <v>137</v>
      </c>
      <c r="F153" s="81" t="s">
        <v>451</v>
      </c>
      <c r="G153" s="81" t="s">
        <v>92</v>
      </c>
      <c r="H153" s="81" t="s">
        <v>93</v>
      </c>
      <c r="I153" s="81"/>
      <c r="J153" s="81" t="s">
        <v>624</v>
      </c>
      <c r="K153" s="81"/>
      <c r="L153" s="81" t="s">
        <v>98</v>
      </c>
      <c r="M153" s="81" t="s">
        <v>216</v>
      </c>
      <c r="N153" s="81">
        <v>172</v>
      </c>
      <c r="O153" s="81" t="s">
        <v>156</v>
      </c>
      <c r="P153" s="81" t="s">
        <v>102</v>
      </c>
      <c r="Q153">
        <f t="shared" si="7"/>
        <v>11</v>
      </c>
      <c r="R153">
        <f t="shared" si="8"/>
        <v>102310</v>
      </c>
    </row>
    <row r="154" spans="1:18" ht="13.5" customHeight="1">
      <c r="A154" s="77" t="str">
        <f t="shared" si="6"/>
        <v>15 108165</v>
      </c>
      <c r="B154" s="81" t="s">
        <v>789</v>
      </c>
      <c r="C154" s="81" t="s">
        <v>120</v>
      </c>
      <c r="D154" s="81">
        <v>4</v>
      </c>
      <c r="E154" s="81" t="s">
        <v>295</v>
      </c>
      <c r="F154" s="81" t="s">
        <v>452</v>
      </c>
      <c r="G154" s="81" t="s">
        <v>98</v>
      </c>
      <c r="H154" s="81" t="s">
        <v>669</v>
      </c>
      <c r="I154" s="81"/>
      <c r="J154" s="81" t="s">
        <v>91</v>
      </c>
      <c r="K154" s="81"/>
      <c r="L154" s="81" t="s">
        <v>98</v>
      </c>
      <c r="M154" s="81" t="s">
        <v>311</v>
      </c>
      <c r="N154" s="81">
        <v>161</v>
      </c>
      <c r="O154" s="81" t="s">
        <v>153</v>
      </c>
      <c r="P154" s="81" t="s">
        <v>132</v>
      </c>
      <c r="Q154">
        <f t="shared" si="7"/>
        <v>15</v>
      </c>
      <c r="R154">
        <f t="shared" si="8"/>
        <v>108165</v>
      </c>
    </row>
    <row r="155" spans="1:18" ht="13.5" customHeight="1">
      <c r="A155" s="77" t="str">
        <f t="shared" si="6"/>
        <v>13 105116</v>
      </c>
      <c r="B155" s="81" t="s">
        <v>789</v>
      </c>
      <c r="C155" s="81" t="s">
        <v>120</v>
      </c>
      <c r="D155" s="81">
        <v>621</v>
      </c>
      <c r="E155" s="81" t="s">
        <v>144</v>
      </c>
      <c r="F155" s="81" t="s">
        <v>453</v>
      </c>
      <c r="G155" s="81" t="s">
        <v>98</v>
      </c>
      <c r="H155" s="81" t="s">
        <v>100</v>
      </c>
      <c r="I155" s="81"/>
      <c r="J155" s="81" t="s">
        <v>91</v>
      </c>
      <c r="K155" s="81"/>
      <c r="L155" s="81" t="s">
        <v>98</v>
      </c>
      <c r="M155" s="81" t="s">
        <v>217</v>
      </c>
      <c r="N155" s="81">
        <v>138</v>
      </c>
      <c r="O155" s="81" t="s">
        <v>150</v>
      </c>
      <c r="P155" s="81" t="s">
        <v>626</v>
      </c>
      <c r="Q155">
        <f t="shared" si="7"/>
        <v>13</v>
      </c>
      <c r="R155">
        <f t="shared" si="8"/>
        <v>105116</v>
      </c>
    </row>
    <row r="156" spans="1:18" ht="13.5" customHeight="1">
      <c r="A156" s="77" t="str">
        <f t="shared" si="6"/>
        <v>18 113557</v>
      </c>
      <c r="B156" s="81" t="s">
        <v>789</v>
      </c>
      <c r="C156" s="81" t="s">
        <v>121</v>
      </c>
      <c r="D156" s="81">
        <v>475</v>
      </c>
      <c r="E156" s="81" t="s">
        <v>667</v>
      </c>
      <c r="F156" s="81" t="s">
        <v>712</v>
      </c>
      <c r="G156" s="81" t="s">
        <v>92</v>
      </c>
      <c r="H156" s="81" t="s">
        <v>93</v>
      </c>
      <c r="I156" s="81" t="s">
        <v>90</v>
      </c>
      <c r="J156" s="81" t="s">
        <v>624</v>
      </c>
      <c r="K156" s="81"/>
      <c r="L156" s="81" t="s">
        <v>98</v>
      </c>
      <c r="M156" s="81" t="s">
        <v>713</v>
      </c>
      <c r="N156" s="81">
        <v>149</v>
      </c>
      <c r="O156" s="81" t="s">
        <v>150</v>
      </c>
      <c r="P156" s="81" t="s">
        <v>101</v>
      </c>
      <c r="Q156">
        <f t="shared" si="7"/>
        <v>18</v>
      </c>
      <c r="R156">
        <f t="shared" si="8"/>
        <v>113557</v>
      </c>
    </row>
    <row r="157" spans="1:18" ht="13.5" customHeight="1">
      <c r="A157" s="77" t="str">
        <f t="shared" si="6"/>
        <v>6 91036</v>
      </c>
      <c r="B157" s="81" t="s">
        <v>789</v>
      </c>
      <c r="C157" s="81" t="s">
        <v>120</v>
      </c>
      <c r="D157" s="81">
        <v>1</v>
      </c>
      <c r="E157" s="81" t="s">
        <v>397</v>
      </c>
      <c r="F157" s="81" t="s">
        <v>454</v>
      </c>
      <c r="G157" s="81" t="s">
        <v>92</v>
      </c>
      <c r="H157" s="81" t="s">
        <v>100</v>
      </c>
      <c r="I157" s="81"/>
      <c r="J157" s="81"/>
      <c r="K157" s="81"/>
      <c r="L157" s="81" t="s">
        <v>98</v>
      </c>
      <c r="M157" s="81" t="s">
        <v>267</v>
      </c>
      <c r="N157" s="81">
        <v>172</v>
      </c>
      <c r="O157" s="81" t="s">
        <v>156</v>
      </c>
      <c r="P157" s="81" t="s">
        <v>105</v>
      </c>
      <c r="Q157">
        <f t="shared" si="7"/>
        <v>6</v>
      </c>
      <c r="R157">
        <f t="shared" si="8"/>
        <v>91036</v>
      </c>
    </row>
    <row r="158" spans="1:18" ht="13.5" customHeight="1">
      <c r="A158" s="77" t="str">
        <f t="shared" si="6"/>
        <v>19 115245</v>
      </c>
      <c r="B158" s="81" t="s">
        <v>789</v>
      </c>
      <c r="C158" s="81" t="s">
        <v>121</v>
      </c>
      <c r="D158" s="81">
        <v>477</v>
      </c>
      <c r="E158" s="81" t="s">
        <v>801</v>
      </c>
      <c r="F158" s="81" t="s">
        <v>850</v>
      </c>
      <c r="G158" s="81" t="s">
        <v>92</v>
      </c>
      <c r="H158" s="81" t="s">
        <v>93</v>
      </c>
      <c r="I158" s="81" t="s">
        <v>90</v>
      </c>
      <c r="J158" s="81"/>
      <c r="K158" s="81"/>
      <c r="L158" s="81" t="s">
        <v>98</v>
      </c>
      <c r="M158" s="81" t="s">
        <v>851</v>
      </c>
      <c r="N158" s="81">
        <v>151</v>
      </c>
      <c r="O158" s="81" t="s">
        <v>156</v>
      </c>
      <c r="P158" s="81" t="s">
        <v>800</v>
      </c>
      <c r="Q158">
        <f t="shared" si="7"/>
        <v>19</v>
      </c>
      <c r="R158">
        <f t="shared" si="8"/>
        <v>115245</v>
      </c>
    </row>
    <row r="159" spans="1:18" ht="13.5" customHeight="1">
      <c r="A159" s="77" t="str">
        <f t="shared" si="6"/>
        <v>85 14479</v>
      </c>
      <c r="B159" s="81" t="s">
        <v>789</v>
      </c>
      <c r="C159" s="81" t="s">
        <v>122</v>
      </c>
      <c r="D159" s="81">
        <v>2</v>
      </c>
      <c r="E159" s="81" t="s">
        <v>133</v>
      </c>
      <c r="F159" s="81" t="s">
        <v>852</v>
      </c>
      <c r="G159" s="81" t="s">
        <v>98</v>
      </c>
      <c r="H159" s="81" t="s">
        <v>97</v>
      </c>
      <c r="I159" s="81"/>
      <c r="J159" s="81" t="s">
        <v>91</v>
      </c>
      <c r="K159" s="81"/>
      <c r="L159" s="81" t="s">
        <v>98</v>
      </c>
      <c r="M159" s="81" t="s">
        <v>853</v>
      </c>
      <c r="N159" s="81">
        <v>150</v>
      </c>
      <c r="O159" s="81" t="s">
        <v>156</v>
      </c>
      <c r="P159" s="81" t="s">
        <v>96</v>
      </c>
      <c r="Q159">
        <f t="shared" si="7"/>
        <v>85</v>
      </c>
      <c r="R159">
        <f t="shared" si="8"/>
        <v>14479</v>
      </c>
    </row>
    <row r="160" spans="1:18" ht="13.5" customHeight="1">
      <c r="A160" s="77" t="str">
        <f t="shared" si="6"/>
        <v>18 114120</v>
      </c>
      <c r="B160" s="81" t="s">
        <v>789</v>
      </c>
      <c r="C160" s="81" t="s">
        <v>122</v>
      </c>
      <c r="D160" s="81">
        <v>1</v>
      </c>
      <c r="E160" s="81" t="s">
        <v>667</v>
      </c>
      <c r="F160" s="81" t="s">
        <v>714</v>
      </c>
      <c r="G160" s="81" t="s">
        <v>92</v>
      </c>
      <c r="H160" s="81" t="s">
        <v>93</v>
      </c>
      <c r="I160" s="81" t="s">
        <v>90</v>
      </c>
      <c r="J160" s="81" t="s">
        <v>624</v>
      </c>
      <c r="K160" s="81"/>
      <c r="L160" s="81" t="s">
        <v>98</v>
      </c>
      <c r="M160" s="81" t="s">
        <v>715</v>
      </c>
      <c r="N160" s="81">
        <v>150</v>
      </c>
      <c r="O160" s="81" t="s">
        <v>150</v>
      </c>
      <c r="P160" s="81" t="s">
        <v>102</v>
      </c>
      <c r="Q160">
        <f t="shared" si="7"/>
        <v>18</v>
      </c>
      <c r="R160">
        <f t="shared" si="8"/>
        <v>114120</v>
      </c>
    </row>
    <row r="161" spans="1:18" ht="13.5" customHeight="1">
      <c r="A161" s="77" t="str">
        <f t="shared" si="6"/>
        <v>2 64676</v>
      </c>
      <c r="B161" s="81" t="s">
        <v>789</v>
      </c>
      <c r="C161" s="81" t="s">
        <v>121</v>
      </c>
      <c r="D161" s="81">
        <v>476</v>
      </c>
      <c r="E161" s="81" t="s">
        <v>352</v>
      </c>
      <c r="F161" s="81" t="s">
        <v>455</v>
      </c>
      <c r="G161" s="81" t="s">
        <v>92</v>
      </c>
      <c r="H161" s="81" t="s">
        <v>100</v>
      </c>
      <c r="I161" s="81"/>
      <c r="J161" s="81"/>
      <c r="K161" s="81"/>
      <c r="L161" s="81" t="s">
        <v>91</v>
      </c>
      <c r="M161" s="81" t="s">
        <v>218</v>
      </c>
      <c r="N161" s="81">
        <v>150</v>
      </c>
      <c r="O161" s="81" t="s">
        <v>150</v>
      </c>
      <c r="P161" s="81" t="s">
        <v>106</v>
      </c>
      <c r="Q161">
        <f t="shared" si="7"/>
        <v>2</v>
      </c>
      <c r="R161">
        <f t="shared" si="8"/>
        <v>64676</v>
      </c>
    </row>
    <row r="162" spans="1:18" ht="13.5" customHeight="1">
      <c r="A162" s="77" t="str">
        <f t="shared" si="6"/>
        <v>85 7604</v>
      </c>
      <c r="B162" s="81" t="s">
        <v>789</v>
      </c>
      <c r="C162" s="81" t="s">
        <v>121</v>
      </c>
      <c r="D162" s="81">
        <v>476</v>
      </c>
      <c r="E162" s="81" t="s">
        <v>133</v>
      </c>
      <c r="F162" s="81" t="s">
        <v>457</v>
      </c>
      <c r="G162" s="81" t="s">
        <v>92</v>
      </c>
      <c r="H162" s="81" t="s">
        <v>100</v>
      </c>
      <c r="I162" s="81"/>
      <c r="J162" s="81"/>
      <c r="K162" s="81"/>
      <c r="L162" s="81" t="s">
        <v>98</v>
      </c>
      <c r="M162" s="81" t="s">
        <v>219</v>
      </c>
      <c r="N162" s="81">
        <v>171</v>
      </c>
      <c r="O162" s="81" t="s">
        <v>156</v>
      </c>
      <c r="P162" s="81" t="s">
        <v>106</v>
      </c>
      <c r="Q162">
        <f t="shared" si="7"/>
        <v>85</v>
      </c>
      <c r="R162">
        <f t="shared" si="8"/>
        <v>7604</v>
      </c>
    </row>
    <row r="163" spans="1:18" ht="13.5" customHeight="1">
      <c r="A163" s="77" t="str">
        <f t="shared" si="6"/>
        <v>18 113710</v>
      </c>
      <c r="B163" s="81" t="s">
        <v>789</v>
      </c>
      <c r="C163" s="81" t="s">
        <v>122</v>
      </c>
      <c r="D163" s="81">
        <v>4</v>
      </c>
      <c r="E163" s="81" t="s">
        <v>667</v>
      </c>
      <c r="F163" s="81" t="s">
        <v>716</v>
      </c>
      <c r="G163" s="81" t="s">
        <v>98</v>
      </c>
      <c r="H163" s="81" t="s">
        <v>149</v>
      </c>
      <c r="I163" s="81"/>
      <c r="J163" s="81"/>
      <c r="K163" s="81"/>
      <c r="L163" s="81" t="s">
        <v>98</v>
      </c>
      <c r="M163" s="81" t="s">
        <v>717</v>
      </c>
      <c r="N163" s="81">
        <v>145</v>
      </c>
      <c r="O163" s="81" t="s">
        <v>156</v>
      </c>
      <c r="P163" s="81" t="s">
        <v>104</v>
      </c>
      <c r="Q163">
        <f t="shared" si="7"/>
        <v>18</v>
      </c>
      <c r="R163">
        <f t="shared" si="8"/>
        <v>113710</v>
      </c>
    </row>
    <row r="164" spans="1:18" ht="13.5" customHeight="1">
      <c r="A164" s="77" t="str">
        <f t="shared" si="6"/>
        <v>13 105716</v>
      </c>
      <c r="B164" s="81" t="s">
        <v>789</v>
      </c>
      <c r="C164" s="81" t="s">
        <v>122</v>
      </c>
      <c r="D164" s="81">
        <v>3</v>
      </c>
      <c r="E164" s="81" t="s">
        <v>144</v>
      </c>
      <c r="F164" s="81" t="s">
        <v>458</v>
      </c>
      <c r="G164" s="81" t="s">
        <v>98</v>
      </c>
      <c r="H164" s="81" t="s">
        <v>93</v>
      </c>
      <c r="I164" s="81"/>
      <c r="J164" s="81"/>
      <c r="K164" s="81"/>
      <c r="L164" s="81" t="s">
        <v>98</v>
      </c>
      <c r="M164" s="81" t="s">
        <v>220</v>
      </c>
      <c r="N164" s="81">
        <v>134</v>
      </c>
      <c r="O164" s="81" t="s">
        <v>150</v>
      </c>
      <c r="P164" s="81" t="s">
        <v>99</v>
      </c>
      <c r="Q164">
        <f t="shared" si="7"/>
        <v>13</v>
      </c>
      <c r="R164">
        <f t="shared" si="8"/>
        <v>105716</v>
      </c>
    </row>
    <row r="165" spans="1:18" ht="13.5" customHeight="1">
      <c r="A165" s="77" t="str">
        <f t="shared" si="6"/>
        <v>11 101870</v>
      </c>
      <c r="B165" s="81" t="s">
        <v>789</v>
      </c>
      <c r="C165" s="81" t="s">
        <v>121</v>
      </c>
      <c r="D165" s="81">
        <v>235</v>
      </c>
      <c r="E165" s="81" t="s">
        <v>137</v>
      </c>
      <c r="F165" s="81" t="s">
        <v>459</v>
      </c>
      <c r="G165" s="81" t="s">
        <v>92</v>
      </c>
      <c r="H165" s="81" t="s">
        <v>93</v>
      </c>
      <c r="I165" s="81"/>
      <c r="J165" s="81"/>
      <c r="K165" s="81"/>
      <c r="L165" s="81" t="s">
        <v>91</v>
      </c>
      <c r="M165" s="81" t="s">
        <v>221</v>
      </c>
      <c r="N165" s="81">
        <v>164</v>
      </c>
      <c r="O165" s="81" t="s">
        <v>156</v>
      </c>
      <c r="P165" s="81" t="s">
        <v>94</v>
      </c>
      <c r="Q165">
        <f t="shared" si="7"/>
        <v>11</v>
      </c>
      <c r="R165">
        <f t="shared" si="8"/>
        <v>101870</v>
      </c>
    </row>
    <row r="166" spans="1:18" ht="13.5" customHeight="1">
      <c r="A166" s="77" t="str">
        <f t="shared" si="6"/>
        <v>18 113804</v>
      </c>
      <c r="B166" s="81" t="s">
        <v>789</v>
      </c>
      <c r="C166" s="81" t="s">
        <v>121</v>
      </c>
      <c r="D166" s="81">
        <v>235</v>
      </c>
      <c r="E166" s="81" t="s">
        <v>667</v>
      </c>
      <c r="F166" s="81" t="s">
        <v>718</v>
      </c>
      <c r="G166" s="81" t="s">
        <v>92</v>
      </c>
      <c r="H166" s="81" t="s">
        <v>93</v>
      </c>
      <c r="I166" s="81" t="s">
        <v>90</v>
      </c>
      <c r="J166" s="81" t="s">
        <v>624</v>
      </c>
      <c r="K166" s="81"/>
      <c r="L166" s="81" t="s">
        <v>91</v>
      </c>
      <c r="M166" s="81" t="s">
        <v>719</v>
      </c>
      <c r="N166" s="81">
        <v>135</v>
      </c>
      <c r="O166" s="81" t="s">
        <v>150</v>
      </c>
      <c r="P166" s="81" t="s">
        <v>94</v>
      </c>
      <c r="Q166">
        <f t="shared" si="7"/>
        <v>18</v>
      </c>
      <c r="R166">
        <f t="shared" si="8"/>
        <v>113804</v>
      </c>
    </row>
    <row r="167" spans="1:18" ht="13.5" customHeight="1">
      <c r="A167" s="77" t="str">
        <f t="shared" si="6"/>
        <v>19 115621</v>
      </c>
      <c r="B167" s="81" t="s">
        <v>789</v>
      </c>
      <c r="C167" s="81" t="s">
        <v>121</v>
      </c>
      <c r="D167" s="81">
        <v>477</v>
      </c>
      <c r="E167" s="81" t="s">
        <v>801</v>
      </c>
      <c r="F167" s="81" t="s">
        <v>854</v>
      </c>
      <c r="G167" s="81" t="s">
        <v>92</v>
      </c>
      <c r="H167" s="81" t="s">
        <v>103</v>
      </c>
      <c r="I167" s="81" t="s">
        <v>90</v>
      </c>
      <c r="J167" s="81"/>
      <c r="K167" s="81"/>
      <c r="L167" s="81" t="s">
        <v>98</v>
      </c>
      <c r="M167" s="81" t="s">
        <v>855</v>
      </c>
      <c r="N167" s="81">
        <v>132</v>
      </c>
      <c r="O167" s="81" t="s">
        <v>150</v>
      </c>
      <c r="P167" s="81" t="s">
        <v>800</v>
      </c>
      <c r="Q167">
        <f t="shared" si="7"/>
        <v>19</v>
      </c>
      <c r="R167">
        <f t="shared" si="8"/>
        <v>115621</v>
      </c>
    </row>
    <row r="168" spans="1:18" ht="13.5" customHeight="1">
      <c r="A168" s="77" t="str">
        <f t="shared" si="6"/>
        <v>18 113706</v>
      </c>
      <c r="B168" s="81" t="s">
        <v>789</v>
      </c>
      <c r="C168" s="81" t="s">
        <v>122</v>
      </c>
      <c r="D168" s="81">
        <v>3</v>
      </c>
      <c r="E168" s="81" t="s">
        <v>667</v>
      </c>
      <c r="F168" s="81" t="s">
        <v>720</v>
      </c>
      <c r="G168" s="81" t="s">
        <v>92</v>
      </c>
      <c r="H168" s="81" t="s">
        <v>95</v>
      </c>
      <c r="I168" s="81" t="s">
        <v>90</v>
      </c>
      <c r="J168" s="81" t="s">
        <v>624</v>
      </c>
      <c r="K168" s="81"/>
      <c r="L168" s="81" t="s">
        <v>98</v>
      </c>
      <c r="M168" s="81" t="s">
        <v>721</v>
      </c>
      <c r="N168" s="81">
        <v>125</v>
      </c>
      <c r="O168" s="81" t="s">
        <v>150</v>
      </c>
      <c r="P168" s="81" t="s">
        <v>99</v>
      </c>
      <c r="Q168">
        <f t="shared" si="7"/>
        <v>18</v>
      </c>
      <c r="R168">
        <f t="shared" si="8"/>
        <v>113706</v>
      </c>
    </row>
    <row r="169" spans="1:18" ht="13.5" customHeight="1">
      <c r="A169" s="77" t="str">
        <f t="shared" si="6"/>
        <v>86 33191</v>
      </c>
      <c r="B169" s="81" t="s">
        <v>789</v>
      </c>
      <c r="C169" s="81" t="s">
        <v>121</v>
      </c>
      <c r="D169" s="81">
        <v>235</v>
      </c>
      <c r="E169" s="81" t="s">
        <v>125</v>
      </c>
      <c r="F169" s="81" t="s">
        <v>722</v>
      </c>
      <c r="G169" s="81" t="s">
        <v>92</v>
      </c>
      <c r="H169" s="81" t="s">
        <v>97</v>
      </c>
      <c r="I169" s="81"/>
      <c r="J169" s="81" t="s">
        <v>624</v>
      </c>
      <c r="K169" s="81"/>
      <c r="L169" s="81" t="s">
        <v>91</v>
      </c>
      <c r="M169" s="81" t="s">
        <v>723</v>
      </c>
      <c r="N169" s="81">
        <v>189</v>
      </c>
      <c r="O169" s="81" t="s">
        <v>153</v>
      </c>
      <c r="P169" s="81" t="s">
        <v>94</v>
      </c>
      <c r="Q169">
        <f t="shared" si="7"/>
        <v>86</v>
      </c>
      <c r="R169">
        <f t="shared" si="8"/>
        <v>33191</v>
      </c>
    </row>
    <row r="170" spans="1:18" ht="13.5" customHeight="1">
      <c r="A170" s="77" t="str">
        <f t="shared" si="6"/>
        <v>85 35798</v>
      </c>
      <c r="B170" s="81" t="s">
        <v>789</v>
      </c>
      <c r="C170" s="81" t="s">
        <v>120</v>
      </c>
      <c r="D170" s="81">
        <v>621</v>
      </c>
      <c r="E170" s="81" t="s">
        <v>133</v>
      </c>
      <c r="F170" s="81" t="s">
        <v>460</v>
      </c>
      <c r="G170" s="81" t="s">
        <v>92</v>
      </c>
      <c r="H170" s="81" t="s">
        <v>100</v>
      </c>
      <c r="I170" s="81"/>
      <c r="J170" s="81"/>
      <c r="K170" s="81"/>
      <c r="L170" s="81" t="s">
        <v>91</v>
      </c>
      <c r="M170" s="81" t="s">
        <v>222</v>
      </c>
      <c r="N170" s="81">
        <v>178</v>
      </c>
      <c r="O170" s="81" t="s">
        <v>153</v>
      </c>
      <c r="P170" s="81" t="s">
        <v>626</v>
      </c>
      <c r="Q170">
        <f t="shared" si="7"/>
        <v>85</v>
      </c>
      <c r="R170">
        <f t="shared" si="8"/>
        <v>35798</v>
      </c>
    </row>
    <row r="171" spans="1:18" ht="13.5" customHeight="1">
      <c r="A171" s="77" t="str">
        <f t="shared" si="6"/>
        <v>88 56469</v>
      </c>
      <c r="B171" s="81" t="s">
        <v>789</v>
      </c>
      <c r="C171" s="81" t="s">
        <v>121</v>
      </c>
      <c r="D171" s="81">
        <v>235</v>
      </c>
      <c r="E171" s="81" t="s">
        <v>143</v>
      </c>
      <c r="F171" s="81" t="s">
        <v>461</v>
      </c>
      <c r="G171" s="81" t="s">
        <v>92</v>
      </c>
      <c r="H171" s="81" t="s">
        <v>97</v>
      </c>
      <c r="I171" s="81"/>
      <c r="J171" s="81"/>
      <c r="K171" s="81"/>
      <c r="L171" s="81" t="s">
        <v>91</v>
      </c>
      <c r="M171" s="81" t="s">
        <v>223</v>
      </c>
      <c r="N171" s="81">
        <v>189</v>
      </c>
      <c r="O171" s="81" t="s">
        <v>153</v>
      </c>
      <c r="P171" s="81" t="s">
        <v>94</v>
      </c>
      <c r="Q171">
        <f t="shared" si="7"/>
        <v>88</v>
      </c>
      <c r="R171">
        <f t="shared" si="8"/>
        <v>56469</v>
      </c>
    </row>
    <row r="172" spans="1:18" ht="13.5" customHeight="1">
      <c r="A172" s="77" t="str">
        <f t="shared" si="6"/>
        <v>14 106663</v>
      </c>
      <c r="B172" s="81" t="s">
        <v>789</v>
      </c>
      <c r="C172" s="81" t="s">
        <v>122</v>
      </c>
      <c r="D172" s="81">
        <v>2</v>
      </c>
      <c r="E172" s="81" t="s">
        <v>120</v>
      </c>
      <c r="F172" s="81" t="s">
        <v>462</v>
      </c>
      <c r="G172" s="81" t="s">
        <v>92</v>
      </c>
      <c r="H172" s="81" t="s">
        <v>93</v>
      </c>
      <c r="I172" s="81"/>
      <c r="J172" s="81"/>
      <c r="K172" s="81"/>
      <c r="L172" s="81" t="s">
        <v>91</v>
      </c>
      <c r="M172" s="81" t="s">
        <v>268</v>
      </c>
      <c r="N172" s="81">
        <v>146</v>
      </c>
      <c r="O172" s="81" t="s">
        <v>150</v>
      </c>
      <c r="P172" s="81" t="s">
        <v>96</v>
      </c>
      <c r="Q172">
        <f t="shared" si="7"/>
        <v>14</v>
      </c>
      <c r="R172">
        <f t="shared" si="8"/>
        <v>106663</v>
      </c>
    </row>
    <row r="173" spans="1:18" ht="13.5" customHeight="1">
      <c r="A173" s="77" t="str">
        <f t="shared" si="6"/>
        <v>19 115873</v>
      </c>
      <c r="B173" s="81" t="s">
        <v>789</v>
      </c>
      <c r="C173" s="81" t="s">
        <v>121</v>
      </c>
      <c r="D173" s="81">
        <v>235</v>
      </c>
      <c r="E173" s="81" t="s">
        <v>801</v>
      </c>
      <c r="F173" s="81" t="s">
        <v>856</v>
      </c>
      <c r="G173" s="81" t="s">
        <v>92</v>
      </c>
      <c r="H173" s="81" t="s">
        <v>93</v>
      </c>
      <c r="I173" s="81" t="s">
        <v>90</v>
      </c>
      <c r="J173" s="81"/>
      <c r="K173" s="81"/>
      <c r="L173" s="81" t="s">
        <v>98</v>
      </c>
      <c r="M173" s="81" t="s">
        <v>857</v>
      </c>
      <c r="N173" s="81">
        <v>150</v>
      </c>
      <c r="O173" s="81" t="s">
        <v>150</v>
      </c>
      <c r="P173" s="81" t="s">
        <v>94</v>
      </c>
      <c r="Q173">
        <f t="shared" si="7"/>
        <v>19</v>
      </c>
      <c r="R173">
        <f t="shared" si="8"/>
        <v>115873</v>
      </c>
    </row>
    <row r="174" spans="1:18" ht="13.5" customHeight="1">
      <c r="A174" s="77" t="str">
        <f t="shared" si="6"/>
        <v>13 105570</v>
      </c>
      <c r="B174" s="81" t="s">
        <v>789</v>
      </c>
      <c r="C174" s="81" t="s">
        <v>120</v>
      </c>
      <c r="D174" s="81">
        <v>621</v>
      </c>
      <c r="E174" s="81" t="s">
        <v>144</v>
      </c>
      <c r="F174" s="81" t="s">
        <v>463</v>
      </c>
      <c r="G174" s="81" t="s">
        <v>92</v>
      </c>
      <c r="H174" s="81" t="s">
        <v>93</v>
      </c>
      <c r="I174" s="81"/>
      <c r="J174" s="81"/>
      <c r="K174" s="81" t="s">
        <v>107</v>
      </c>
      <c r="L174" s="81" t="s">
        <v>98</v>
      </c>
      <c r="M174" s="81" t="s">
        <v>224</v>
      </c>
      <c r="N174" s="81">
        <v>205</v>
      </c>
      <c r="O174" s="81" t="s">
        <v>724</v>
      </c>
      <c r="P174" s="81" t="s">
        <v>626</v>
      </c>
      <c r="Q174">
        <f t="shared" si="7"/>
        <v>13</v>
      </c>
      <c r="R174">
        <f t="shared" si="8"/>
        <v>105570</v>
      </c>
    </row>
    <row r="175" spans="1:18" ht="13.5" customHeight="1">
      <c r="A175" s="77" t="str">
        <f t="shared" si="6"/>
        <v>12 103659</v>
      </c>
      <c r="B175" s="81" t="s">
        <v>789</v>
      </c>
      <c r="C175" s="81" t="s">
        <v>120</v>
      </c>
      <c r="D175" s="81">
        <v>621</v>
      </c>
      <c r="E175" s="81" t="s">
        <v>136</v>
      </c>
      <c r="F175" s="81" t="s">
        <v>464</v>
      </c>
      <c r="G175" s="81" t="s">
        <v>92</v>
      </c>
      <c r="H175" s="81" t="s">
        <v>100</v>
      </c>
      <c r="I175" s="81"/>
      <c r="J175" s="81"/>
      <c r="K175" s="81"/>
      <c r="L175" s="81" t="s">
        <v>98</v>
      </c>
      <c r="M175" s="81" t="s">
        <v>225</v>
      </c>
      <c r="N175" s="81">
        <v>183</v>
      </c>
      <c r="O175" s="81" t="s">
        <v>153</v>
      </c>
      <c r="P175" s="81" t="s">
        <v>626</v>
      </c>
      <c r="Q175">
        <f t="shared" si="7"/>
        <v>12</v>
      </c>
      <c r="R175">
        <f t="shared" si="8"/>
        <v>103659</v>
      </c>
    </row>
    <row r="176" spans="1:18" ht="13.5" customHeight="1">
      <c r="A176" s="77" t="str">
        <f t="shared" si="6"/>
        <v>17 111770</v>
      </c>
      <c r="B176" s="81" t="s">
        <v>789</v>
      </c>
      <c r="C176" s="81" t="s">
        <v>121</v>
      </c>
      <c r="D176" s="81">
        <v>475</v>
      </c>
      <c r="E176" s="81" t="s">
        <v>374</v>
      </c>
      <c r="F176" s="81" t="s">
        <v>465</v>
      </c>
      <c r="G176" s="81" t="s">
        <v>92</v>
      </c>
      <c r="H176" s="81" t="s">
        <v>669</v>
      </c>
      <c r="I176" s="81"/>
      <c r="J176" s="81"/>
      <c r="K176" s="81"/>
      <c r="L176" s="81" t="s">
        <v>98</v>
      </c>
      <c r="M176" s="81" t="s">
        <v>644</v>
      </c>
      <c r="N176" s="81">
        <v>174</v>
      </c>
      <c r="O176" s="81" t="s">
        <v>156</v>
      </c>
      <c r="P176" s="81" t="s">
        <v>101</v>
      </c>
      <c r="Q176">
        <f t="shared" si="7"/>
        <v>17</v>
      </c>
      <c r="R176">
        <f t="shared" si="8"/>
        <v>111770</v>
      </c>
    </row>
    <row r="177" spans="1:18" ht="13.5" customHeight="1">
      <c r="A177" s="77" t="str">
        <f t="shared" si="6"/>
        <v>18 113748</v>
      </c>
      <c r="B177" s="81" t="s">
        <v>789</v>
      </c>
      <c r="C177" s="81" t="s">
        <v>120</v>
      </c>
      <c r="D177" s="81">
        <v>4</v>
      </c>
      <c r="E177" s="81" t="s">
        <v>667</v>
      </c>
      <c r="F177" s="81" t="s">
        <v>725</v>
      </c>
      <c r="G177" s="81" t="s">
        <v>98</v>
      </c>
      <c r="H177" s="81" t="s">
        <v>93</v>
      </c>
      <c r="I177" s="81" t="s">
        <v>90</v>
      </c>
      <c r="J177" s="81" t="s">
        <v>624</v>
      </c>
      <c r="K177" s="81"/>
      <c r="L177" s="81" t="s">
        <v>98</v>
      </c>
      <c r="M177" s="81" t="s">
        <v>726</v>
      </c>
      <c r="N177" s="81">
        <v>131</v>
      </c>
      <c r="O177" s="81" t="s">
        <v>150</v>
      </c>
      <c r="P177" s="81" t="s">
        <v>132</v>
      </c>
      <c r="Q177">
        <f t="shared" si="7"/>
        <v>18</v>
      </c>
      <c r="R177">
        <f t="shared" si="8"/>
        <v>113748</v>
      </c>
    </row>
    <row r="178" spans="1:18" ht="13.5" customHeight="1">
      <c r="A178" s="77" t="str">
        <f t="shared" si="6"/>
        <v>18 113749</v>
      </c>
      <c r="B178" s="81" t="s">
        <v>789</v>
      </c>
      <c r="C178" s="81" t="s">
        <v>120</v>
      </c>
      <c r="D178" s="81">
        <v>4</v>
      </c>
      <c r="E178" s="81" t="s">
        <v>667</v>
      </c>
      <c r="F178" s="81" t="s">
        <v>727</v>
      </c>
      <c r="G178" s="81" t="s">
        <v>92</v>
      </c>
      <c r="H178" s="81" t="s">
        <v>149</v>
      </c>
      <c r="I178" s="81" t="s">
        <v>90</v>
      </c>
      <c r="J178" s="81" t="s">
        <v>624</v>
      </c>
      <c r="K178" s="81"/>
      <c r="L178" s="81" t="s">
        <v>98</v>
      </c>
      <c r="M178" s="81" t="s">
        <v>728</v>
      </c>
      <c r="N178" s="81">
        <v>118</v>
      </c>
      <c r="O178" s="81" t="s">
        <v>150</v>
      </c>
      <c r="P178" s="81" t="s">
        <v>132</v>
      </c>
      <c r="Q178">
        <f t="shared" si="7"/>
        <v>18</v>
      </c>
      <c r="R178">
        <f t="shared" si="8"/>
        <v>113749</v>
      </c>
    </row>
    <row r="179" spans="1:18" ht="13.5" customHeight="1">
      <c r="A179" s="77" t="str">
        <f t="shared" si="6"/>
        <v>9 98909</v>
      </c>
      <c r="B179" s="81" t="s">
        <v>789</v>
      </c>
      <c r="C179" s="81" t="s">
        <v>120</v>
      </c>
      <c r="D179" s="81">
        <v>5</v>
      </c>
      <c r="E179" s="81" t="s">
        <v>342</v>
      </c>
      <c r="F179" s="81" t="s">
        <v>466</v>
      </c>
      <c r="G179" s="81" t="s">
        <v>92</v>
      </c>
      <c r="H179" s="81" t="s">
        <v>95</v>
      </c>
      <c r="I179" s="81"/>
      <c r="J179" s="81"/>
      <c r="K179" s="81"/>
      <c r="L179" s="81" t="s">
        <v>98</v>
      </c>
      <c r="M179" s="81" t="s">
        <v>226</v>
      </c>
      <c r="N179" s="81">
        <v>172</v>
      </c>
      <c r="O179" s="81" t="s">
        <v>156</v>
      </c>
      <c r="P179" s="81" t="s">
        <v>142</v>
      </c>
      <c r="Q179">
        <f t="shared" si="7"/>
        <v>9</v>
      </c>
      <c r="R179">
        <f t="shared" si="8"/>
        <v>98909</v>
      </c>
    </row>
    <row r="180" spans="1:18" ht="13.5" customHeight="1">
      <c r="A180" s="77" t="str">
        <f t="shared" si="6"/>
        <v>19 115027</v>
      </c>
      <c r="B180" s="81" t="s">
        <v>789</v>
      </c>
      <c r="C180" s="81" t="s">
        <v>120</v>
      </c>
      <c r="D180" s="81">
        <v>5</v>
      </c>
      <c r="E180" s="81" t="s">
        <v>801</v>
      </c>
      <c r="F180" s="81" t="s">
        <v>858</v>
      </c>
      <c r="G180" s="81" t="s">
        <v>92</v>
      </c>
      <c r="H180" s="81" t="s">
        <v>149</v>
      </c>
      <c r="I180" s="81" t="s">
        <v>90</v>
      </c>
      <c r="J180" s="81"/>
      <c r="K180" s="81"/>
      <c r="L180" s="81" t="s">
        <v>98</v>
      </c>
      <c r="M180" s="81" t="s">
        <v>859</v>
      </c>
      <c r="N180" s="81">
        <v>150</v>
      </c>
      <c r="O180" s="81" t="s">
        <v>150</v>
      </c>
      <c r="P180" s="81" t="s">
        <v>142</v>
      </c>
      <c r="Q180">
        <f t="shared" si="7"/>
        <v>19</v>
      </c>
      <c r="R180">
        <f t="shared" si="8"/>
        <v>115027</v>
      </c>
    </row>
    <row r="181" spans="1:18" ht="13.5" customHeight="1">
      <c r="A181" s="77" t="str">
        <f t="shared" si="6"/>
        <v>98 60602</v>
      </c>
      <c r="B181" s="81" t="s">
        <v>789</v>
      </c>
      <c r="C181" s="81" t="s">
        <v>120</v>
      </c>
      <c r="D181" s="81">
        <v>5</v>
      </c>
      <c r="E181" s="81" t="s">
        <v>123</v>
      </c>
      <c r="F181" s="81" t="s">
        <v>467</v>
      </c>
      <c r="G181" s="81" t="s">
        <v>92</v>
      </c>
      <c r="H181" s="81" t="s">
        <v>93</v>
      </c>
      <c r="I181" s="81"/>
      <c r="J181" s="81"/>
      <c r="K181" s="81"/>
      <c r="L181" s="81" t="s">
        <v>98</v>
      </c>
      <c r="M181" s="81" t="s">
        <v>269</v>
      </c>
      <c r="N181" s="81">
        <v>166</v>
      </c>
      <c r="O181" s="81" t="s">
        <v>156</v>
      </c>
      <c r="P181" s="81" t="s">
        <v>142</v>
      </c>
      <c r="Q181">
        <f t="shared" si="7"/>
        <v>98</v>
      </c>
      <c r="R181">
        <f t="shared" si="8"/>
        <v>60602</v>
      </c>
    </row>
    <row r="182" spans="1:18" ht="13.5" customHeight="1">
      <c r="A182" s="77" t="str">
        <f t="shared" si="6"/>
        <v>18 114132</v>
      </c>
      <c r="B182" s="81" t="s">
        <v>789</v>
      </c>
      <c r="C182" s="81" t="s">
        <v>120</v>
      </c>
      <c r="D182" s="81">
        <v>621</v>
      </c>
      <c r="E182" s="81" t="s">
        <v>667</v>
      </c>
      <c r="F182" s="81" t="s">
        <v>729</v>
      </c>
      <c r="G182" s="81" t="s">
        <v>92</v>
      </c>
      <c r="H182" s="81" t="s">
        <v>149</v>
      </c>
      <c r="I182" s="81"/>
      <c r="J182" s="81"/>
      <c r="K182" s="81"/>
      <c r="L182" s="81" t="s">
        <v>98</v>
      </c>
      <c r="M182" s="81" t="s">
        <v>730</v>
      </c>
      <c r="N182" s="81">
        <v>125</v>
      </c>
      <c r="O182" s="81" t="s">
        <v>150</v>
      </c>
      <c r="P182" s="81" t="s">
        <v>626</v>
      </c>
      <c r="Q182">
        <f t="shared" si="7"/>
        <v>18</v>
      </c>
      <c r="R182">
        <f t="shared" si="8"/>
        <v>114132</v>
      </c>
    </row>
    <row r="183" spans="1:18" ht="13.5" customHeight="1">
      <c r="A183" s="77" t="str">
        <f t="shared" si="6"/>
        <v>16 110178</v>
      </c>
      <c r="B183" s="81" t="s">
        <v>789</v>
      </c>
      <c r="C183" s="81" t="s">
        <v>122</v>
      </c>
      <c r="D183" s="81">
        <v>3</v>
      </c>
      <c r="E183" s="81" t="s">
        <v>336</v>
      </c>
      <c r="F183" s="81" t="s">
        <v>468</v>
      </c>
      <c r="G183" s="81" t="s">
        <v>92</v>
      </c>
      <c r="H183" s="81" t="s">
        <v>100</v>
      </c>
      <c r="I183" s="81"/>
      <c r="J183" s="81"/>
      <c r="K183" s="81"/>
      <c r="L183" s="81" t="s">
        <v>98</v>
      </c>
      <c r="M183" s="81" t="s">
        <v>645</v>
      </c>
      <c r="N183" s="81">
        <v>160</v>
      </c>
      <c r="O183" s="81" t="s">
        <v>156</v>
      </c>
      <c r="P183" s="81" t="s">
        <v>99</v>
      </c>
      <c r="Q183">
        <f t="shared" si="7"/>
        <v>16</v>
      </c>
      <c r="R183">
        <f t="shared" si="8"/>
        <v>110178</v>
      </c>
    </row>
    <row r="184" spans="1:18" ht="13.5" customHeight="1">
      <c r="A184" s="77" t="str">
        <f t="shared" si="6"/>
        <v>19 115456</v>
      </c>
      <c r="B184" s="81" t="s">
        <v>789</v>
      </c>
      <c r="C184" s="81" t="s">
        <v>121</v>
      </c>
      <c r="D184" s="81">
        <v>235</v>
      </c>
      <c r="E184" s="81" t="s">
        <v>801</v>
      </c>
      <c r="F184" s="81" t="s">
        <v>860</v>
      </c>
      <c r="G184" s="81" t="s">
        <v>92</v>
      </c>
      <c r="H184" s="81" t="s">
        <v>95</v>
      </c>
      <c r="I184" s="81" t="s">
        <v>90</v>
      </c>
      <c r="J184" s="81"/>
      <c r="K184" s="81"/>
      <c r="L184" s="81" t="s">
        <v>98</v>
      </c>
      <c r="M184" s="81" t="s">
        <v>861</v>
      </c>
      <c r="N184" s="81">
        <v>150</v>
      </c>
      <c r="O184" s="81" t="s">
        <v>150</v>
      </c>
      <c r="P184" s="81" t="s">
        <v>94</v>
      </c>
      <c r="Q184">
        <f t="shared" si="7"/>
        <v>19</v>
      </c>
      <c r="R184">
        <f t="shared" si="8"/>
        <v>115456</v>
      </c>
    </row>
    <row r="185" spans="1:18" ht="13.5" customHeight="1">
      <c r="A185" s="77" t="str">
        <f t="shared" si="6"/>
        <v>12 104181</v>
      </c>
      <c r="B185" s="81" t="s">
        <v>789</v>
      </c>
      <c r="C185" s="81" t="s">
        <v>121</v>
      </c>
      <c r="D185" s="81">
        <v>476</v>
      </c>
      <c r="E185" s="81" t="s">
        <v>136</v>
      </c>
      <c r="F185" s="81" t="s">
        <v>469</v>
      </c>
      <c r="G185" s="81" t="s">
        <v>98</v>
      </c>
      <c r="H185" s="81" t="s">
        <v>97</v>
      </c>
      <c r="I185" s="81"/>
      <c r="J185" s="81" t="s">
        <v>624</v>
      </c>
      <c r="K185" s="81"/>
      <c r="L185" s="81" t="s">
        <v>98</v>
      </c>
      <c r="M185" s="81" t="s">
        <v>312</v>
      </c>
      <c r="N185" s="81">
        <v>174</v>
      </c>
      <c r="O185" s="81" t="s">
        <v>153</v>
      </c>
      <c r="P185" s="81" t="s">
        <v>106</v>
      </c>
      <c r="Q185">
        <f t="shared" si="7"/>
        <v>12</v>
      </c>
      <c r="R185">
        <f t="shared" si="8"/>
        <v>104181</v>
      </c>
    </row>
    <row r="186" spans="1:18" ht="13.5" customHeight="1">
      <c r="A186" s="77" t="str">
        <f t="shared" si="6"/>
        <v>13 105577</v>
      </c>
      <c r="B186" s="81" t="s">
        <v>789</v>
      </c>
      <c r="C186" s="81" t="s">
        <v>121</v>
      </c>
      <c r="D186" s="81">
        <v>476</v>
      </c>
      <c r="E186" s="81" t="s">
        <v>144</v>
      </c>
      <c r="F186" s="81" t="s">
        <v>470</v>
      </c>
      <c r="G186" s="81" t="s">
        <v>98</v>
      </c>
      <c r="H186" s="81" t="s">
        <v>100</v>
      </c>
      <c r="I186" s="81"/>
      <c r="J186" s="81"/>
      <c r="K186" s="81"/>
      <c r="L186" s="81" t="s">
        <v>91</v>
      </c>
      <c r="M186" s="81" t="s">
        <v>227</v>
      </c>
      <c r="N186" s="81">
        <v>142</v>
      </c>
      <c r="O186" s="81" t="s">
        <v>156</v>
      </c>
      <c r="P186" s="81" t="s">
        <v>106</v>
      </c>
      <c r="Q186">
        <f t="shared" si="7"/>
        <v>13</v>
      </c>
      <c r="R186">
        <f t="shared" si="8"/>
        <v>105577</v>
      </c>
    </row>
    <row r="187" spans="1:18" ht="13.5" customHeight="1">
      <c r="A187" s="77" t="str">
        <f t="shared" si="6"/>
        <v>18 113993</v>
      </c>
      <c r="B187" s="81" t="s">
        <v>789</v>
      </c>
      <c r="C187" s="81" t="s">
        <v>121</v>
      </c>
      <c r="D187" s="81">
        <v>475</v>
      </c>
      <c r="E187" s="81" t="s">
        <v>667</v>
      </c>
      <c r="F187" s="81" t="s">
        <v>731</v>
      </c>
      <c r="G187" s="81" t="s">
        <v>92</v>
      </c>
      <c r="H187" s="81" t="s">
        <v>93</v>
      </c>
      <c r="I187" s="81" t="s">
        <v>90</v>
      </c>
      <c r="J187" s="81" t="s">
        <v>624</v>
      </c>
      <c r="K187" s="81"/>
      <c r="L187" s="81" t="s">
        <v>98</v>
      </c>
      <c r="M187" s="81" t="s">
        <v>732</v>
      </c>
      <c r="N187" s="81">
        <v>150</v>
      </c>
      <c r="O187" s="81" t="s">
        <v>150</v>
      </c>
      <c r="P187" s="81" t="s">
        <v>101</v>
      </c>
      <c r="Q187">
        <f t="shared" si="7"/>
        <v>18</v>
      </c>
      <c r="R187">
        <f t="shared" si="8"/>
        <v>113993</v>
      </c>
    </row>
    <row r="188" spans="1:18" ht="13.5" customHeight="1">
      <c r="A188" s="77" t="str">
        <f t="shared" si="6"/>
        <v>18 114368</v>
      </c>
      <c r="B188" s="81" t="s">
        <v>789</v>
      </c>
      <c r="C188" s="81" t="s">
        <v>122</v>
      </c>
      <c r="D188" s="81">
        <v>1</v>
      </c>
      <c r="E188" s="81" t="s">
        <v>667</v>
      </c>
      <c r="F188" s="81" t="s">
        <v>733</v>
      </c>
      <c r="G188" s="81" t="s">
        <v>92</v>
      </c>
      <c r="H188" s="81" t="s">
        <v>97</v>
      </c>
      <c r="I188" s="81"/>
      <c r="J188" s="81"/>
      <c r="K188" s="81"/>
      <c r="L188" s="81" t="s">
        <v>98</v>
      </c>
      <c r="M188" s="81" t="s">
        <v>734</v>
      </c>
      <c r="N188" s="81">
        <v>179</v>
      </c>
      <c r="O188" s="81" t="s">
        <v>153</v>
      </c>
      <c r="P188" s="81" t="s">
        <v>102</v>
      </c>
      <c r="Q188">
        <f t="shared" si="7"/>
        <v>18</v>
      </c>
      <c r="R188">
        <f t="shared" si="8"/>
        <v>114368</v>
      </c>
    </row>
    <row r="189" spans="1:18" ht="13.5" customHeight="1">
      <c r="A189" s="77" t="str">
        <f t="shared" si="6"/>
        <v>2 63488</v>
      </c>
      <c r="B189" s="81" t="s">
        <v>789</v>
      </c>
      <c r="C189" s="81" t="s">
        <v>120</v>
      </c>
      <c r="D189" s="81">
        <v>5</v>
      </c>
      <c r="E189" s="81" t="s">
        <v>352</v>
      </c>
      <c r="F189" s="81" t="s">
        <v>471</v>
      </c>
      <c r="G189" s="81" t="s">
        <v>98</v>
      </c>
      <c r="H189" s="81" t="s">
        <v>100</v>
      </c>
      <c r="I189" s="81"/>
      <c r="J189" s="81"/>
      <c r="K189" s="81"/>
      <c r="L189" s="81" t="s">
        <v>98</v>
      </c>
      <c r="M189" s="81" t="s">
        <v>228</v>
      </c>
      <c r="N189" s="81">
        <v>137</v>
      </c>
      <c r="O189" s="81" t="s">
        <v>150</v>
      </c>
      <c r="P189" s="81" t="s">
        <v>142</v>
      </c>
      <c r="Q189">
        <f t="shared" si="7"/>
        <v>2</v>
      </c>
      <c r="R189">
        <f t="shared" si="8"/>
        <v>63488</v>
      </c>
    </row>
    <row r="190" spans="1:18" ht="13.5" customHeight="1">
      <c r="A190" s="77" t="str">
        <f t="shared" si="6"/>
        <v>2 63489</v>
      </c>
      <c r="B190" s="81" t="s">
        <v>789</v>
      </c>
      <c r="C190" s="81" t="s">
        <v>120</v>
      </c>
      <c r="D190" s="81">
        <v>5</v>
      </c>
      <c r="E190" s="81" t="s">
        <v>352</v>
      </c>
      <c r="F190" s="81" t="s">
        <v>472</v>
      </c>
      <c r="G190" s="81" t="s">
        <v>92</v>
      </c>
      <c r="H190" s="81" t="s">
        <v>100</v>
      </c>
      <c r="I190" s="81"/>
      <c r="J190" s="81"/>
      <c r="K190" s="81"/>
      <c r="L190" s="81" t="s">
        <v>98</v>
      </c>
      <c r="M190" s="81" t="s">
        <v>229</v>
      </c>
      <c r="N190" s="81">
        <v>173</v>
      </c>
      <c r="O190" s="81" t="s">
        <v>156</v>
      </c>
      <c r="P190" s="81" t="s">
        <v>142</v>
      </c>
      <c r="Q190">
        <f t="shared" si="7"/>
        <v>2</v>
      </c>
      <c r="R190">
        <f t="shared" si="8"/>
        <v>63489</v>
      </c>
    </row>
    <row r="191" spans="1:18" ht="13.5" customHeight="1">
      <c r="A191" s="77" t="str">
        <f t="shared" si="6"/>
        <v>17 111907</v>
      </c>
      <c r="B191" s="81" t="s">
        <v>789</v>
      </c>
      <c r="C191" s="81" t="s">
        <v>121</v>
      </c>
      <c r="D191" s="81">
        <v>475</v>
      </c>
      <c r="E191" s="81" t="s">
        <v>374</v>
      </c>
      <c r="F191" s="81" t="s">
        <v>473</v>
      </c>
      <c r="G191" s="81" t="s">
        <v>98</v>
      </c>
      <c r="H191" s="81" t="s">
        <v>149</v>
      </c>
      <c r="I191" s="81"/>
      <c r="J191" s="81"/>
      <c r="K191" s="81"/>
      <c r="L191" s="81" t="s">
        <v>98</v>
      </c>
      <c r="M191" s="81" t="s">
        <v>646</v>
      </c>
      <c r="N191" s="81">
        <v>93</v>
      </c>
      <c r="O191" s="81" t="s">
        <v>150</v>
      </c>
      <c r="P191" s="81" t="s">
        <v>101</v>
      </c>
      <c r="Q191">
        <f t="shared" si="7"/>
        <v>17</v>
      </c>
      <c r="R191">
        <f t="shared" si="8"/>
        <v>111907</v>
      </c>
    </row>
    <row r="192" spans="1:18" ht="13.5" customHeight="1">
      <c r="A192" s="77" t="str">
        <f t="shared" si="6"/>
        <v>8 95299</v>
      </c>
      <c r="B192" s="81" t="s">
        <v>789</v>
      </c>
      <c r="C192" s="81" t="s">
        <v>122</v>
      </c>
      <c r="D192" s="81">
        <v>1</v>
      </c>
      <c r="E192" s="81" t="s">
        <v>357</v>
      </c>
      <c r="F192" s="81" t="s">
        <v>474</v>
      </c>
      <c r="G192" s="81" t="s">
        <v>92</v>
      </c>
      <c r="H192" s="81" t="s">
        <v>100</v>
      </c>
      <c r="I192" s="81"/>
      <c r="J192" s="81"/>
      <c r="K192" s="81"/>
      <c r="L192" s="81" t="s">
        <v>98</v>
      </c>
      <c r="M192" s="81" t="s">
        <v>313</v>
      </c>
      <c r="N192" s="81">
        <v>173</v>
      </c>
      <c r="O192" s="81" t="s">
        <v>156</v>
      </c>
      <c r="P192" s="81" t="s">
        <v>102</v>
      </c>
      <c r="Q192">
        <f t="shared" si="7"/>
        <v>8</v>
      </c>
      <c r="R192">
        <f t="shared" si="8"/>
        <v>95299</v>
      </c>
    </row>
    <row r="193" spans="1:18" ht="13.5" customHeight="1">
      <c r="A193" s="77" t="str">
        <f t="shared" si="6"/>
        <v>16 109783</v>
      </c>
      <c r="B193" s="81" t="s">
        <v>789</v>
      </c>
      <c r="C193" s="81" t="s">
        <v>122</v>
      </c>
      <c r="D193" s="81">
        <v>2</v>
      </c>
      <c r="E193" s="81" t="s">
        <v>336</v>
      </c>
      <c r="F193" s="81" t="s">
        <v>475</v>
      </c>
      <c r="G193" s="81" t="s">
        <v>92</v>
      </c>
      <c r="H193" s="81" t="s">
        <v>669</v>
      </c>
      <c r="I193" s="81"/>
      <c r="J193" s="81"/>
      <c r="K193" s="81"/>
      <c r="L193" s="81" t="s">
        <v>98</v>
      </c>
      <c r="M193" s="81" t="s">
        <v>647</v>
      </c>
      <c r="N193" s="81">
        <v>183</v>
      </c>
      <c r="O193" s="81" t="s">
        <v>153</v>
      </c>
      <c r="P193" s="81" t="s">
        <v>96</v>
      </c>
      <c r="Q193">
        <f t="shared" si="7"/>
        <v>16</v>
      </c>
      <c r="R193">
        <f t="shared" si="8"/>
        <v>109783</v>
      </c>
    </row>
    <row r="194" spans="1:18" ht="13.5" customHeight="1">
      <c r="A194" s="77" t="str">
        <f t="shared" si="6"/>
        <v>15 108298</v>
      </c>
      <c r="B194" s="81" t="s">
        <v>789</v>
      </c>
      <c r="C194" s="81" t="s">
        <v>122</v>
      </c>
      <c r="D194" s="81">
        <v>2</v>
      </c>
      <c r="E194" s="81" t="s">
        <v>295</v>
      </c>
      <c r="F194" s="81" t="s">
        <v>476</v>
      </c>
      <c r="G194" s="81" t="s">
        <v>92</v>
      </c>
      <c r="H194" s="81" t="s">
        <v>100</v>
      </c>
      <c r="I194" s="81"/>
      <c r="J194" s="81"/>
      <c r="K194" s="81"/>
      <c r="L194" s="81" t="s">
        <v>98</v>
      </c>
      <c r="M194" s="81" t="s">
        <v>314</v>
      </c>
      <c r="N194" s="81">
        <v>140</v>
      </c>
      <c r="O194" s="81" t="s">
        <v>150</v>
      </c>
      <c r="P194" s="81" t="s">
        <v>96</v>
      </c>
      <c r="Q194">
        <f t="shared" si="7"/>
        <v>15</v>
      </c>
      <c r="R194">
        <f t="shared" si="8"/>
        <v>108298</v>
      </c>
    </row>
    <row r="195" spans="1:18" ht="13.5" customHeight="1">
      <c r="A195" s="77" t="str">
        <f aca="true" t="shared" si="9" ref="A195:A258">Q195&amp;" "&amp;R195</f>
        <v>5 89246</v>
      </c>
      <c r="B195" s="81" t="s">
        <v>789</v>
      </c>
      <c r="C195" s="81" t="s">
        <v>121</v>
      </c>
      <c r="D195" s="81">
        <v>235</v>
      </c>
      <c r="E195" s="81" t="s">
        <v>337</v>
      </c>
      <c r="F195" s="81" t="s">
        <v>477</v>
      </c>
      <c r="G195" s="81" t="s">
        <v>92</v>
      </c>
      <c r="H195" s="81" t="s">
        <v>93</v>
      </c>
      <c r="I195" s="81"/>
      <c r="J195" s="81"/>
      <c r="K195" s="81"/>
      <c r="L195" s="81" t="s">
        <v>91</v>
      </c>
      <c r="M195" s="81" t="s">
        <v>230</v>
      </c>
      <c r="N195" s="81">
        <v>189</v>
      </c>
      <c r="O195" s="81" t="s">
        <v>153</v>
      </c>
      <c r="P195" s="81" t="s">
        <v>94</v>
      </c>
      <c r="Q195">
        <f aca="true" t="shared" si="10" ref="Q195:Q258">E195*1</f>
        <v>5</v>
      </c>
      <c r="R195">
        <f aca="true" t="shared" si="11" ref="R195:R258">F195*1</f>
        <v>89246</v>
      </c>
    </row>
    <row r="196" spans="1:18" ht="13.5" customHeight="1">
      <c r="A196" s="77" t="str">
        <f t="shared" si="9"/>
        <v>10 99376</v>
      </c>
      <c r="B196" s="81" t="s">
        <v>789</v>
      </c>
      <c r="C196" s="81" t="s">
        <v>121</v>
      </c>
      <c r="D196" s="81">
        <v>235</v>
      </c>
      <c r="E196" s="81" t="s">
        <v>344</v>
      </c>
      <c r="F196" s="81" t="s">
        <v>478</v>
      </c>
      <c r="G196" s="81" t="s">
        <v>98</v>
      </c>
      <c r="H196" s="81" t="s">
        <v>95</v>
      </c>
      <c r="I196" s="81"/>
      <c r="J196" s="81"/>
      <c r="K196" s="81"/>
      <c r="L196" s="81" t="s">
        <v>98</v>
      </c>
      <c r="M196" s="81" t="s">
        <v>231</v>
      </c>
      <c r="N196" s="81">
        <v>133</v>
      </c>
      <c r="O196" s="81" t="s">
        <v>150</v>
      </c>
      <c r="P196" s="81" t="s">
        <v>94</v>
      </c>
      <c r="Q196">
        <f t="shared" si="10"/>
        <v>10</v>
      </c>
      <c r="R196">
        <f t="shared" si="11"/>
        <v>99376</v>
      </c>
    </row>
    <row r="197" spans="1:18" ht="13.5" customHeight="1">
      <c r="A197" s="77" t="str">
        <f t="shared" si="9"/>
        <v>18 113709</v>
      </c>
      <c r="B197" s="81" t="s">
        <v>789</v>
      </c>
      <c r="C197" s="81" t="s">
        <v>122</v>
      </c>
      <c r="D197" s="81">
        <v>3</v>
      </c>
      <c r="E197" s="81" t="s">
        <v>667</v>
      </c>
      <c r="F197" s="81" t="s">
        <v>735</v>
      </c>
      <c r="G197" s="81" t="s">
        <v>98</v>
      </c>
      <c r="H197" s="81" t="s">
        <v>93</v>
      </c>
      <c r="I197" s="81"/>
      <c r="J197" s="81"/>
      <c r="K197" s="81"/>
      <c r="L197" s="81" t="s">
        <v>98</v>
      </c>
      <c r="M197" s="81" t="s">
        <v>736</v>
      </c>
      <c r="N197" s="81">
        <v>121</v>
      </c>
      <c r="O197" s="81" t="s">
        <v>150</v>
      </c>
      <c r="P197" s="81" t="s">
        <v>99</v>
      </c>
      <c r="Q197">
        <f t="shared" si="10"/>
        <v>18</v>
      </c>
      <c r="R197">
        <f t="shared" si="11"/>
        <v>113709</v>
      </c>
    </row>
    <row r="198" spans="1:18" ht="13.5" customHeight="1">
      <c r="A198" s="77" t="str">
        <f t="shared" si="9"/>
        <v>13 105132</v>
      </c>
      <c r="B198" s="81" t="s">
        <v>789</v>
      </c>
      <c r="C198" s="81" t="s">
        <v>122</v>
      </c>
      <c r="D198" s="81">
        <v>4</v>
      </c>
      <c r="E198" s="81" t="s">
        <v>144</v>
      </c>
      <c r="F198" s="81" t="s">
        <v>479</v>
      </c>
      <c r="G198" s="81" t="s">
        <v>92</v>
      </c>
      <c r="H198" s="81" t="s">
        <v>103</v>
      </c>
      <c r="I198" s="81"/>
      <c r="J198" s="81"/>
      <c r="K198" s="81"/>
      <c r="L198" s="81" t="s">
        <v>98</v>
      </c>
      <c r="M198" s="81" t="s">
        <v>232</v>
      </c>
      <c r="N198" s="81">
        <v>137</v>
      </c>
      <c r="O198" s="81" t="s">
        <v>150</v>
      </c>
      <c r="P198" s="81" t="s">
        <v>104</v>
      </c>
      <c r="Q198">
        <f t="shared" si="10"/>
        <v>13</v>
      </c>
      <c r="R198">
        <f t="shared" si="11"/>
        <v>105132</v>
      </c>
    </row>
    <row r="199" spans="1:18" ht="13.5" customHeight="1">
      <c r="A199" s="77" t="str">
        <f t="shared" si="9"/>
        <v>18 114181</v>
      </c>
      <c r="B199" s="81" t="s">
        <v>789</v>
      </c>
      <c r="C199" s="81" t="s">
        <v>121</v>
      </c>
      <c r="D199" s="81">
        <v>235</v>
      </c>
      <c r="E199" s="81" t="s">
        <v>667</v>
      </c>
      <c r="F199" s="81" t="s">
        <v>737</v>
      </c>
      <c r="G199" s="81" t="s">
        <v>92</v>
      </c>
      <c r="H199" s="81" t="s">
        <v>669</v>
      </c>
      <c r="I199" s="81" t="s">
        <v>90</v>
      </c>
      <c r="J199" s="81" t="s">
        <v>624</v>
      </c>
      <c r="K199" s="81"/>
      <c r="L199" s="81" t="s">
        <v>91</v>
      </c>
      <c r="M199" s="81" t="s">
        <v>738</v>
      </c>
      <c r="N199" s="81">
        <v>116</v>
      </c>
      <c r="O199" s="81" t="s">
        <v>150</v>
      </c>
      <c r="P199" s="81" t="s">
        <v>94</v>
      </c>
      <c r="Q199">
        <f t="shared" si="10"/>
        <v>18</v>
      </c>
      <c r="R199">
        <f t="shared" si="11"/>
        <v>114181</v>
      </c>
    </row>
    <row r="200" spans="1:18" ht="13.5" customHeight="1">
      <c r="A200" s="77" t="str">
        <f t="shared" si="9"/>
        <v>15 107726</v>
      </c>
      <c r="B200" s="81" t="s">
        <v>789</v>
      </c>
      <c r="C200" s="81" t="s">
        <v>120</v>
      </c>
      <c r="D200" s="81">
        <v>4</v>
      </c>
      <c r="E200" s="81" t="s">
        <v>295</v>
      </c>
      <c r="F200" s="81" t="s">
        <v>480</v>
      </c>
      <c r="G200" s="81" t="s">
        <v>92</v>
      </c>
      <c r="H200" s="81" t="s">
        <v>149</v>
      </c>
      <c r="I200" s="81"/>
      <c r="J200" s="81"/>
      <c r="K200" s="81"/>
      <c r="L200" s="81" t="s">
        <v>98</v>
      </c>
      <c r="M200" s="81" t="s">
        <v>297</v>
      </c>
      <c r="N200" s="81">
        <v>112</v>
      </c>
      <c r="O200" s="81" t="s">
        <v>150</v>
      </c>
      <c r="P200" s="81" t="s">
        <v>132</v>
      </c>
      <c r="Q200">
        <f t="shared" si="10"/>
        <v>15</v>
      </c>
      <c r="R200">
        <f t="shared" si="11"/>
        <v>107726</v>
      </c>
    </row>
    <row r="201" spans="1:18" ht="13.5" customHeight="1">
      <c r="A201" s="77" t="str">
        <f t="shared" si="9"/>
        <v>18 113707</v>
      </c>
      <c r="B201" s="81" t="s">
        <v>789</v>
      </c>
      <c r="C201" s="81" t="s">
        <v>122</v>
      </c>
      <c r="D201" s="81">
        <v>3</v>
      </c>
      <c r="E201" s="81" t="s">
        <v>667</v>
      </c>
      <c r="F201" s="81" t="s">
        <v>739</v>
      </c>
      <c r="G201" s="81" t="s">
        <v>92</v>
      </c>
      <c r="H201" s="81" t="s">
        <v>93</v>
      </c>
      <c r="I201" s="81"/>
      <c r="J201" s="81"/>
      <c r="K201" s="81"/>
      <c r="L201" s="81" t="s">
        <v>98</v>
      </c>
      <c r="M201" s="81" t="s">
        <v>740</v>
      </c>
      <c r="N201" s="81">
        <v>143</v>
      </c>
      <c r="O201" s="81" t="s">
        <v>150</v>
      </c>
      <c r="P201" s="81" t="s">
        <v>99</v>
      </c>
      <c r="Q201">
        <f t="shared" si="10"/>
        <v>18</v>
      </c>
      <c r="R201">
        <f t="shared" si="11"/>
        <v>113707</v>
      </c>
    </row>
    <row r="202" spans="1:18" ht="13.5" customHeight="1">
      <c r="A202" s="77" t="str">
        <f t="shared" si="9"/>
        <v>85 20867</v>
      </c>
      <c r="B202" s="81" t="s">
        <v>789</v>
      </c>
      <c r="C202" s="81" t="s">
        <v>121</v>
      </c>
      <c r="D202" s="81">
        <v>476</v>
      </c>
      <c r="E202" s="81" t="s">
        <v>133</v>
      </c>
      <c r="F202" s="81" t="s">
        <v>481</v>
      </c>
      <c r="G202" s="81" t="s">
        <v>92</v>
      </c>
      <c r="H202" s="81" t="s">
        <v>97</v>
      </c>
      <c r="I202" s="81"/>
      <c r="J202" s="81"/>
      <c r="K202" s="81"/>
      <c r="L202" s="81" t="s">
        <v>91</v>
      </c>
      <c r="M202" s="81" t="s">
        <v>233</v>
      </c>
      <c r="N202" s="81">
        <v>185</v>
      </c>
      <c r="O202" s="81" t="s">
        <v>153</v>
      </c>
      <c r="P202" s="81" t="s">
        <v>106</v>
      </c>
      <c r="Q202">
        <f t="shared" si="10"/>
        <v>85</v>
      </c>
      <c r="R202">
        <f t="shared" si="11"/>
        <v>20867</v>
      </c>
    </row>
    <row r="203" spans="1:18" ht="13.5" customHeight="1">
      <c r="A203" s="77" t="str">
        <f t="shared" si="9"/>
        <v>12 104441</v>
      </c>
      <c r="B203" s="81" t="s">
        <v>789</v>
      </c>
      <c r="C203" s="81" t="s">
        <v>121</v>
      </c>
      <c r="D203" s="81">
        <v>4</v>
      </c>
      <c r="E203" s="81" t="s">
        <v>136</v>
      </c>
      <c r="F203" s="81" t="s">
        <v>482</v>
      </c>
      <c r="G203" s="81" t="s">
        <v>92</v>
      </c>
      <c r="H203" s="81" t="s">
        <v>103</v>
      </c>
      <c r="I203" s="81"/>
      <c r="J203" s="81"/>
      <c r="K203" s="81"/>
      <c r="L203" s="81" t="s">
        <v>98</v>
      </c>
      <c r="M203" s="81" t="s">
        <v>234</v>
      </c>
      <c r="N203" s="81">
        <v>151</v>
      </c>
      <c r="O203" s="81" t="s">
        <v>156</v>
      </c>
      <c r="P203" s="81" t="s">
        <v>148</v>
      </c>
      <c r="Q203">
        <f t="shared" si="10"/>
        <v>12</v>
      </c>
      <c r="R203">
        <f t="shared" si="11"/>
        <v>104441</v>
      </c>
    </row>
    <row r="204" spans="1:18" ht="13.5" customHeight="1">
      <c r="A204" s="77" t="str">
        <f t="shared" si="9"/>
        <v>12 104442</v>
      </c>
      <c r="B204" s="81" t="s">
        <v>789</v>
      </c>
      <c r="C204" s="81" t="s">
        <v>121</v>
      </c>
      <c r="D204" s="81">
        <v>4</v>
      </c>
      <c r="E204" s="81" t="s">
        <v>136</v>
      </c>
      <c r="F204" s="81" t="s">
        <v>483</v>
      </c>
      <c r="G204" s="81" t="s">
        <v>92</v>
      </c>
      <c r="H204" s="81" t="s">
        <v>95</v>
      </c>
      <c r="I204" s="81"/>
      <c r="J204" s="81"/>
      <c r="K204" s="81"/>
      <c r="L204" s="81" t="s">
        <v>98</v>
      </c>
      <c r="M204" s="81" t="s">
        <v>235</v>
      </c>
      <c r="N204" s="81">
        <v>178</v>
      </c>
      <c r="O204" s="81" t="s">
        <v>153</v>
      </c>
      <c r="P204" s="81" t="s">
        <v>148</v>
      </c>
      <c r="Q204">
        <f t="shared" si="10"/>
        <v>12</v>
      </c>
      <c r="R204">
        <f t="shared" si="11"/>
        <v>104442</v>
      </c>
    </row>
    <row r="205" spans="1:18" ht="13.5" customHeight="1">
      <c r="A205" s="77" t="str">
        <f t="shared" si="9"/>
        <v>93 70980</v>
      </c>
      <c r="B205" s="81" t="s">
        <v>789</v>
      </c>
      <c r="C205" s="81" t="s">
        <v>121</v>
      </c>
      <c r="D205" s="81">
        <v>4</v>
      </c>
      <c r="E205" s="81" t="s">
        <v>131</v>
      </c>
      <c r="F205" s="81" t="s">
        <v>484</v>
      </c>
      <c r="G205" s="81" t="s">
        <v>92</v>
      </c>
      <c r="H205" s="81" t="s">
        <v>97</v>
      </c>
      <c r="I205" s="81"/>
      <c r="J205" s="81"/>
      <c r="K205" s="81"/>
      <c r="L205" s="81" t="s">
        <v>98</v>
      </c>
      <c r="M205" s="81" t="s">
        <v>298</v>
      </c>
      <c r="N205" s="81">
        <v>186</v>
      </c>
      <c r="O205" s="81" t="s">
        <v>153</v>
      </c>
      <c r="P205" s="81" t="s">
        <v>148</v>
      </c>
      <c r="Q205">
        <f t="shared" si="10"/>
        <v>93</v>
      </c>
      <c r="R205">
        <f t="shared" si="11"/>
        <v>70980</v>
      </c>
    </row>
    <row r="206" spans="1:18" ht="13.5" customHeight="1">
      <c r="A206" s="77" t="str">
        <f t="shared" si="9"/>
        <v>10 100533</v>
      </c>
      <c r="B206" s="81" t="s">
        <v>789</v>
      </c>
      <c r="C206" s="81" t="s">
        <v>121</v>
      </c>
      <c r="D206" s="81">
        <v>4</v>
      </c>
      <c r="E206" s="81" t="s">
        <v>344</v>
      </c>
      <c r="F206" s="81" t="s">
        <v>485</v>
      </c>
      <c r="G206" s="81" t="s">
        <v>92</v>
      </c>
      <c r="H206" s="81" t="s">
        <v>93</v>
      </c>
      <c r="I206" s="81"/>
      <c r="J206" s="81"/>
      <c r="K206" s="81" t="s">
        <v>107</v>
      </c>
      <c r="L206" s="81" t="s">
        <v>98</v>
      </c>
      <c r="M206" s="81" t="s">
        <v>236</v>
      </c>
      <c r="N206" s="81">
        <v>205</v>
      </c>
      <c r="O206" s="81" t="s">
        <v>724</v>
      </c>
      <c r="P206" s="81" t="s">
        <v>148</v>
      </c>
      <c r="Q206">
        <f t="shared" si="10"/>
        <v>10</v>
      </c>
      <c r="R206">
        <f t="shared" si="11"/>
        <v>100533</v>
      </c>
    </row>
    <row r="207" spans="1:18" ht="13.5" customHeight="1">
      <c r="A207" s="77" t="str">
        <f t="shared" si="9"/>
        <v>89 60350</v>
      </c>
      <c r="B207" s="81" t="s">
        <v>789</v>
      </c>
      <c r="C207" s="81" t="s">
        <v>121</v>
      </c>
      <c r="D207" s="81">
        <v>235</v>
      </c>
      <c r="E207" s="81" t="s">
        <v>128</v>
      </c>
      <c r="F207" s="81" t="s">
        <v>486</v>
      </c>
      <c r="G207" s="81" t="s">
        <v>92</v>
      </c>
      <c r="H207" s="81" t="s">
        <v>95</v>
      </c>
      <c r="I207" s="81"/>
      <c r="J207" s="81"/>
      <c r="K207" s="81"/>
      <c r="L207" s="81" t="s">
        <v>98</v>
      </c>
      <c r="M207" s="81" t="s">
        <v>237</v>
      </c>
      <c r="N207" s="81">
        <v>189</v>
      </c>
      <c r="O207" s="81" t="s">
        <v>153</v>
      </c>
      <c r="P207" s="81" t="s">
        <v>94</v>
      </c>
      <c r="Q207">
        <f t="shared" si="10"/>
        <v>89</v>
      </c>
      <c r="R207">
        <f t="shared" si="11"/>
        <v>60350</v>
      </c>
    </row>
    <row r="208" spans="1:18" ht="13.5" customHeight="1">
      <c r="A208" s="77" t="str">
        <f t="shared" si="9"/>
        <v>14 106653</v>
      </c>
      <c r="B208" s="81" t="s">
        <v>789</v>
      </c>
      <c r="C208" s="81" t="s">
        <v>121</v>
      </c>
      <c r="D208" s="81">
        <v>476</v>
      </c>
      <c r="E208" s="81" t="s">
        <v>120</v>
      </c>
      <c r="F208" s="81" t="s">
        <v>487</v>
      </c>
      <c r="G208" s="81" t="s">
        <v>92</v>
      </c>
      <c r="H208" s="81" t="s">
        <v>93</v>
      </c>
      <c r="I208" s="81"/>
      <c r="J208" s="81"/>
      <c r="K208" s="81"/>
      <c r="L208" s="81" t="s">
        <v>98</v>
      </c>
      <c r="M208" s="81" t="s">
        <v>270</v>
      </c>
      <c r="N208" s="81">
        <v>182</v>
      </c>
      <c r="O208" s="81" t="s">
        <v>153</v>
      </c>
      <c r="P208" s="81" t="s">
        <v>106</v>
      </c>
      <c r="Q208">
        <f t="shared" si="10"/>
        <v>14</v>
      </c>
      <c r="R208">
        <f t="shared" si="11"/>
        <v>106653</v>
      </c>
    </row>
    <row r="209" spans="1:18" ht="13.5" customHeight="1">
      <c r="A209" s="77" t="str">
        <f t="shared" si="9"/>
        <v>18 113518</v>
      </c>
      <c r="B209" s="81" t="s">
        <v>789</v>
      </c>
      <c r="C209" s="81" t="s">
        <v>121</v>
      </c>
      <c r="D209" s="81">
        <v>476</v>
      </c>
      <c r="E209" s="81" t="s">
        <v>667</v>
      </c>
      <c r="F209" s="81" t="s">
        <v>741</v>
      </c>
      <c r="G209" s="81" t="s">
        <v>98</v>
      </c>
      <c r="H209" s="81" t="s">
        <v>669</v>
      </c>
      <c r="I209" s="81"/>
      <c r="J209" s="81"/>
      <c r="K209" s="81"/>
      <c r="L209" s="81" t="s">
        <v>98</v>
      </c>
      <c r="M209" s="81" t="s">
        <v>742</v>
      </c>
      <c r="N209" s="81">
        <v>143</v>
      </c>
      <c r="O209" s="81" t="s">
        <v>156</v>
      </c>
      <c r="P209" s="81" t="s">
        <v>106</v>
      </c>
      <c r="Q209">
        <f t="shared" si="10"/>
        <v>18</v>
      </c>
      <c r="R209">
        <f t="shared" si="11"/>
        <v>113518</v>
      </c>
    </row>
    <row r="210" spans="1:18" ht="13.5" customHeight="1">
      <c r="A210" s="77" t="str">
        <f t="shared" si="9"/>
        <v>17 112668</v>
      </c>
      <c r="B210" s="81" t="s">
        <v>789</v>
      </c>
      <c r="C210" s="81" t="s">
        <v>121</v>
      </c>
      <c r="D210" s="81">
        <v>475</v>
      </c>
      <c r="E210" s="81" t="s">
        <v>374</v>
      </c>
      <c r="F210" s="81" t="s">
        <v>743</v>
      </c>
      <c r="G210" s="81" t="s">
        <v>92</v>
      </c>
      <c r="H210" s="81" t="s">
        <v>103</v>
      </c>
      <c r="I210" s="81"/>
      <c r="J210" s="81" t="s">
        <v>624</v>
      </c>
      <c r="K210" s="81"/>
      <c r="L210" s="81" t="s">
        <v>98</v>
      </c>
      <c r="M210" s="81" t="s">
        <v>744</v>
      </c>
      <c r="N210" s="81">
        <v>143</v>
      </c>
      <c r="O210" s="81" t="s">
        <v>150</v>
      </c>
      <c r="P210" s="81" t="s">
        <v>101</v>
      </c>
      <c r="Q210">
        <f t="shared" si="10"/>
        <v>17</v>
      </c>
      <c r="R210">
        <f t="shared" si="11"/>
        <v>112668</v>
      </c>
    </row>
    <row r="211" spans="1:18" ht="13.5" customHeight="1">
      <c r="A211" s="77" t="str">
        <f t="shared" si="9"/>
        <v>14 107104</v>
      </c>
      <c r="B211" s="81" t="s">
        <v>789</v>
      </c>
      <c r="C211" s="81" t="s">
        <v>121</v>
      </c>
      <c r="D211" s="81">
        <v>235</v>
      </c>
      <c r="E211" s="81" t="s">
        <v>120</v>
      </c>
      <c r="F211" s="81" t="s">
        <v>488</v>
      </c>
      <c r="G211" s="81" t="s">
        <v>98</v>
      </c>
      <c r="H211" s="81" t="s">
        <v>93</v>
      </c>
      <c r="I211" s="81"/>
      <c r="J211" s="81" t="s">
        <v>624</v>
      </c>
      <c r="K211" s="81"/>
      <c r="L211" s="81" t="s">
        <v>98</v>
      </c>
      <c r="M211" s="81" t="s">
        <v>271</v>
      </c>
      <c r="N211" s="81">
        <v>174</v>
      </c>
      <c r="O211" s="81" t="s">
        <v>153</v>
      </c>
      <c r="P211" s="81" t="s">
        <v>94</v>
      </c>
      <c r="Q211">
        <f t="shared" si="10"/>
        <v>14</v>
      </c>
      <c r="R211">
        <f t="shared" si="11"/>
        <v>107104</v>
      </c>
    </row>
    <row r="212" spans="1:18" ht="13.5" customHeight="1">
      <c r="A212" s="77" t="str">
        <f t="shared" si="9"/>
        <v>98 61385</v>
      </c>
      <c r="B212" s="81" t="s">
        <v>789</v>
      </c>
      <c r="C212" s="81" t="s">
        <v>120</v>
      </c>
      <c r="D212" s="81">
        <v>621</v>
      </c>
      <c r="E212" s="81" t="s">
        <v>123</v>
      </c>
      <c r="F212" s="81" t="s">
        <v>489</v>
      </c>
      <c r="G212" s="81" t="s">
        <v>92</v>
      </c>
      <c r="H212" s="81" t="s">
        <v>97</v>
      </c>
      <c r="I212" s="81"/>
      <c r="J212" s="81"/>
      <c r="K212" s="81"/>
      <c r="L212" s="81" t="s">
        <v>98</v>
      </c>
      <c r="M212" s="81" t="s">
        <v>238</v>
      </c>
      <c r="N212" s="81">
        <v>182</v>
      </c>
      <c r="O212" s="81" t="s">
        <v>153</v>
      </c>
      <c r="P212" s="81" t="s">
        <v>626</v>
      </c>
      <c r="Q212">
        <f t="shared" si="10"/>
        <v>98</v>
      </c>
      <c r="R212">
        <f t="shared" si="11"/>
        <v>61385</v>
      </c>
    </row>
    <row r="213" spans="1:18" ht="13.5" customHeight="1">
      <c r="A213" s="77" t="str">
        <f t="shared" si="9"/>
        <v>6 91893</v>
      </c>
      <c r="B213" s="81" t="s">
        <v>789</v>
      </c>
      <c r="C213" s="81" t="s">
        <v>121</v>
      </c>
      <c r="D213" s="81">
        <v>235</v>
      </c>
      <c r="E213" s="81" t="s">
        <v>397</v>
      </c>
      <c r="F213" s="81" t="s">
        <v>490</v>
      </c>
      <c r="G213" s="81" t="s">
        <v>98</v>
      </c>
      <c r="H213" s="81" t="s">
        <v>93</v>
      </c>
      <c r="I213" s="81"/>
      <c r="J213" s="81" t="s">
        <v>624</v>
      </c>
      <c r="K213" s="81"/>
      <c r="L213" s="81" t="s">
        <v>91</v>
      </c>
      <c r="M213" s="81" t="s">
        <v>239</v>
      </c>
      <c r="N213" s="81">
        <v>139</v>
      </c>
      <c r="O213" s="81" t="s">
        <v>150</v>
      </c>
      <c r="P213" s="81" t="s">
        <v>94</v>
      </c>
      <c r="Q213">
        <f t="shared" si="10"/>
        <v>6</v>
      </c>
      <c r="R213">
        <f t="shared" si="11"/>
        <v>91893</v>
      </c>
    </row>
    <row r="214" spans="1:18" ht="13.5" customHeight="1">
      <c r="A214" s="77" t="str">
        <f t="shared" si="9"/>
        <v>15 108299</v>
      </c>
      <c r="B214" s="81" t="s">
        <v>789</v>
      </c>
      <c r="C214" s="81" t="s">
        <v>122</v>
      </c>
      <c r="D214" s="81">
        <v>2</v>
      </c>
      <c r="E214" s="81" t="s">
        <v>295</v>
      </c>
      <c r="F214" s="81" t="s">
        <v>491</v>
      </c>
      <c r="G214" s="81" t="s">
        <v>92</v>
      </c>
      <c r="H214" s="81" t="s">
        <v>93</v>
      </c>
      <c r="I214" s="81"/>
      <c r="J214" s="81"/>
      <c r="K214" s="81"/>
      <c r="L214" s="81" t="s">
        <v>98</v>
      </c>
      <c r="M214" s="81" t="s">
        <v>315</v>
      </c>
      <c r="N214" s="81">
        <v>164</v>
      </c>
      <c r="O214" s="81" t="s">
        <v>156</v>
      </c>
      <c r="P214" s="81" t="s">
        <v>96</v>
      </c>
      <c r="Q214">
        <f t="shared" si="10"/>
        <v>15</v>
      </c>
      <c r="R214">
        <f t="shared" si="11"/>
        <v>108299</v>
      </c>
    </row>
    <row r="215" spans="1:18" ht="13.5" customHeight="1">
      <c r="A215" s="77" t="str">
        <f t="shared" si="9"/>
        <v>19 116134</v>
      </c>
      <c r="B215" s="81" t="s">
        <v>789</v>
      </c>
      <c r="C215" s="81" t="s">
        <v>122</v>
      </c>
      <c r="D215" s="81">
        <v>2</v>
      </c>
      <c r="E215" s="81" t="s">
        <v>801</v>
      </c>
      <c r="F215" s="81" t="s">
        <v>862</v>
      </c>
      <c r="G215" s="81" t="s">
        <v>92</v>
      </c>
      <c r="H215" s="81" t="s">
        <v>669</v>
      </c>
      <c r="I215" s="81" t="s">
        <v>90</v>
      </c>
      <c r="J215" s="81"/>
      <c r="K215" s="81"/>
      <c r="L215" s="81" t="s">
        <v>98</v>
      </c>
      <c r="M215" s="81" t="s">
        <v>863</v>
      </c>
      <c r="N215" s="81">
        <v>137</v>
      </c>
      <c r="O215" s="81" t="s">
        <v>150</v>
      </c>
      <c r="P215" s="81" t="s">
        <v>96</v>
      </c>
      <c r="Q215">
        <f t="shared" si="10"/>
        <v>19</v>
      </c>
      <c r="R215">
        <f t="shared" si="11"/>
        <v>116134</v>
      </c>
    </row>
    <row r="216" spans="1:18" ht="13.5" customHeight="1">
      <c r="A216" s="77" t="str">
        <f t="shared" si="9"/>
        <v>7 94040</v>
      </c>
      <c r="B216" s="81" t="s">
        <v>789</v>
      </c>
      <c r="C216" s="81" t="s">
        <v>122</v>
      </c>
      <c r="D216" s="81">
        <v>2</v>
      </c>
      <c r="E216" s="81" t="s">
        <v>367</v>
      </c>
      <c r="F216" s="81" t="s">
        <v>492</v>
      </c>
      <c r="G216" s="81" t="s">
        <v>92</v>
      </c>
      <c r="H216" s="81" t="s">
        <v>93</v>
      </c>
      <c r="I216" s="81"/>
      <c r="J216" s="81" t="s">
        <v>624</v>
      </c>
      <c r="K216" s="81"/>
      <c r="L216" s="81" t="s">
        <v>98</v>
      </c>
      <c r="M216" s="81" t="s">
        <v>240</v>
      </c>
      <c r="N216" s="81">
        <v>173</v>
      </c>
      <c r="O216" s="81" t="s">
        <v>156</v>
      </c>
      <c r="P216" s="81" t="s">
        <v>96</v>
      </c>
      <c r="Q216">
        <f t="shared" si="10"/>
        <v>7</v>
      </c>
      <c r="R216">
        <f t="shared" si="11"/>
        <v>94040</v>
      </c>
    </row>
    <row r="217" spans="1:18" ht="13.5" customHeight="1">
      <c r="A217" s="77" t="str">
        <f t="shared" si="9"/>
        <v>12 103638</v>
      </c>
      <c r="B217" s="81" t="s">
        <v>789</v>
      </c>
      <c r="C217" s="81" t="s">
        <v>121</v>
      </c>
      <c r="D217" s="81">
        <v>235</v>
      </c>
      <c r="E217" s="81" t="s">
        <v>136</v>
      </c>
      <c r="F217" s="81" t="s">
        <v>493</v>
      </c>
      <c r="G217" s="81" t="s">
        <v>92</v>
      </c>
      <c r="H217" s="81" t="s">
        <v>93</v>
      </c>
      <c r="I217" s="81"/>
      <c r="J217" s="81"/>
      <c r="K217" s="81"/>
      <c r="L217" s="81" t="s">
        <v>98</v>
      </c>
      <c r="M217" s="81" t="s">
        <v>241</v>
      </c>
      <c r="N217" s="81">
        <v>146</v>
      </c>
      <c r="O217" s="81" t="s">
        <v>150</v>
      </c>
      <c r="P217" s="81" t="s">
        <v>94</v>
      </c>
      <c r="Q217">
        <f t="shared" si="10"/>
        <v>12</v>
      </c>
      <c r="R217">
        <f t="shared" si="11"/>
        <v>103638</v>
      </c>
    </row>
    <row r="218" spans="1:18" ht="13.5" customHeight="1">
      <c r="A218" s="77" t="str">
        <f t="shared" si="9"/>
        <v>4 86154</v>
      </c>
      <c r="B218" s="81" t="s">
        <v>789</v>
      </c>
      <c r="C218" s="81" t="s">
        <v>122</v>
      </c>
      <c r="D218" s="81">
        <v>2</v>
      </c>
      <c r="E218" s="81" t="s">
        <v>333</v>
      </c>
      <c r="F218" s="81" t="s">
        <v>494</v>
      </c>
      <c r="G218" s="81" t="s">
        <v>98</v>
      </c>
      <c r="H218" s="81" t="s">
        <v>95</v>
      </c>
      <c r="I218" s="81"/>
      <c r="J218" s="81"/>
      <c r="K218" s="81"/>
      <c r="L218" s="81" t="s">
        <v>98</v>
      </c>
      <c r="M218" s="81" t="s">
        <v>242</v>
      </c>
      <c r="N218" s="81">
        <v>156</v>
      </c>
      <c r="O218" s="81" t="s">
        <v>156</v>
      </c>
      <c r="P218" s="81" t="s">
        <v>96</v>
      </c>
      <c r="Q218">
        <f t="shared" si="10"/>
        <v>4</v>
      </c>
      <c r="R218">
        <f t="shared" si="11"/>
        <v>86154</v>
      </c>
    </row>
    <row r="219" spans="1:18" ht="13.5" customHeight="1">
      <c r="A219" s="77" t="str">
        <f t="shared" si="9"/>
        <v>18 113806</v>
      </c>
      <c r="B219" s="81" t="s">
        <v>789</v>
      </c>
      <c r="C219" s="81" t="s">
        <v>121</v>
      </c>
      <c r="D219" s="81">
        <v>235</v>
      </c>
      <c r="E219" s="81" t="s">
        <v>667</v>
      </c>
      <c r="F219" s="81" t="s">
        <v>745</v>
      </c>
      <c r="G219" s="81" t="s">
        <v>92</v>
      </c>
      <c r="H219" s="81" t="s">
        <v>95</v>
      </c>
      <c r="I219" s="81"/>
      <c r="J219" s="81"/>
      <c r="K219" s="81"/>
      <c r="L219" s="81" t="s">
        <v>98</v>
      </c>
      <c r="M219" s="81" t="s">
        <v>746</v>
      </c>
      <c r="N219" s="81">
        <v>189</v>
      </c>
      <c r="O219" s="81" t="s">
        <v>153</v>
      </c>
      <c r="P219" s="81" t="s">
        <v>94</v>
      </c>
      <c r="Q219">
        <f t="shared" si="10"/>
        <v>18</v>
      </c>
      <c r="R219">
        <f t="shared" si="11"/>
        <v>113806</v>
      </c>
    </row>
    <row r="220" spans="1:18" ht="13.5" customHeight="1">
      <c r="A220" s="77" t="str">
        <f t="shared" si="9"/>
        <v>12 104413</v>
      </c>
      <c r="B220" s="81" t="s">
        <v>789</v>
      </c>
      <c r="C220" s="81" t="s">
        <v>121</v>
      </c>
      <c r="D220" s="81">
        <v>235</v>
      </c>
      <c r="E220" s="81" t="s">
        <v>136</v>
      </c>
      <c r="F220" s="81" t="s">
        <v>495</v>
      </c>
      <c r="G220" s="81" t="s">
        <v>98</v>
      </c>
      <c r="H220" s="81" t="s">
        <v>95</v>
      </c>
      <c r="I220" s="81"/>
      <c r="J220" s="81"/>
      <c r="K220" s="81"/>
      <c r="L220" s="81" t="s">
        <v>91</v>
      </c>
      <c r="M220" s="81" t="s">
        <v>243</v>
      </c>
      <c r="N220" s="81">
        <v>118</v>
      </c>
      <c r="O220" s="81" t="s">
        <v>150</v>
      </c>
      <c r="P220" s="81" t="s">
        <v>94</v>
      </c>
      <c r="Q220">
        <f t="shared" si="10"/>
        <v>12</v>
      </c>
      <c r="R220">
        <f t="shared" si="11"/>
        <v>104413</v>
      </c>
    </row>
    <row r="221" spans="1:18" ht="13.5" customHeight="1">
      <c r="A221" s="77" t="str">
        <f t="shared" si="9"/>
        <v>1 61953</v>
      </c>
      <c r="B221" s="81" t="s">
        <v>789</v>
      </c>
      <c r="C221" s="81" t="s">
        <v>121</v>
      </c>
      <c r="D221" s="81">
        <v>235</v>
      </c>
      <c r="E221" s="81" t="s">
        <v>339</v>
      </c>
      <c r="F221" s="81" t="s">
        <v>496</v>
      </c>
      <c r="G221" s="81" t="s">
        <v>92</v>
      </c>
      <c r="H221" s="81" t="s">
        <v>95</v>
      </c>
      <c r="I221" s="81"/>
      <c r="J221" s="81"/>
      <c r="K221" s="81"/>
      <c r="L221" s="81" t="s">
        <v>98</v>
      </c>
      <c r="M221" s="81" t="s">
        <v>244</v>
      </c>
      <c r="N221" s="81">
        <v>190</v>
      </c>
      <c r="O221" s="81" t="s">
        <v>166</v>
      </c>
      <c r="P221" s="81" t="s">
        <v>94</v>
      </c>
      <c r="Q221">
        <f t="shared" si="10"/>
        <v>1</v>
      </c>
      <c r="R221">
        <f t="shared" si="11"/>
        <v>61953</v>
      </c>
    </row>
    <row r="222" spans="1:18" ht="13.5" customHeight="1">
      <c r="A222" s="77" t="str">
        <f t="shared" si="9"/>
        <v>12 104414</v>
      </c>
      <c r="B222" s="81" t="s">
        <v>789</v>
      </c>
      <c r="C222" s="81" t="s">
        <v>121</v>
      </c>
      <c r="D222" s="81">
        <v>235</v>
      </c>
      <c r="E222" s="81" t="s">
        <v>136</v>
      </c>
      <c r="F222" s="81" t="s">
        <v>497</v>
      </c>
      <c r="G222" s="81" t="s">
        <v>98</v>
      </c>
      <c r="H222" s="81" t="s">
        <v>93</v>
      </c>
      <c r="I222" s="81"/>
      <c r="J222" s="81"/>
      <c r="K222" s="81"/>
      <c r="L222" s="81" t="s">
        <v>98</v>
      </c>
      <c r="M222" s="81" t="s">
        <v>245</v>
      </c>
      <c r="N222" s="81">
        <v>134</v>
      </c>
      <c r="O222" s="81" t="s">
        <v>150</v>
      </c>
      <c r="P222" s="81" t="s">
        <v>94</v>
      </c>
      <c r="Q222">
        <f t="shared" si="10"/>
        <v>12</v>
      </c>
      <c r="R222">
        <f t="shared" si="11"/>
        <v>104414</v>
      </c>
    </row>
    <row r="223" spans="1:18" ht="13.5" customHeight="1">
      <c r="A223" s="77" t="str">
        <f t="shared" si="9"/>
        <v>85 15402</v>
      </c>
      <c r="B223" s="81" t="s">
        <v>789</v>
      </c>
      <c r="C223" s="81" t="s">
        <v>120</v>
      </c>
      <c r="D223" s="81">
        <v>5</v>
      </c>
      <c r="E223" s="81" t="s">
        <v>133</v>
      </c>
      <c r="F223" s="81" t="s">
        <v>498</v>
      </c>
      <c r="G223" s="81" t="s">
        <v>92</v>
      </c>
      <c r="H223" s="81" t="s">
        <v>97</v>
      </c>
      <c r="I223" s="81"/>
      <c r="J223" s="81"/>
      <c r="K223" s="81"/>
      <c r="L223" s="81" t="s">
        <v>91</v>
      </c>
      <c r="M223" s="81" t="s">
        <v>246</v>
      </c>
      <c r="N223" s="81">
        <v>174</v>
      </c>
      <c r="O223" s="81" t="s">
        <v>156</v>
      </c>
      <c r="P223" s="81" t="s">
        <v>142</v>
      </c>
      <c r="Q223">
        <f t="shared" si="10"/>
        <v>85</v>
      </c>
      <c r="R223">
        <f t="shared" si="11"/>
        <v>15402</v>
      </c>
    </row>
    <row r="224" spans="1:18" ht="13.5" customHeight="1">
      <c r="A224" s="77" t="str">
        <f t="shared" si="9"/>
        <v>14 106047</v>
      </c>
      <c r="B224" s="81" t="s">
        <v>789</v>
      </c>
      <c r="C224" s="81" t="s">
        <v>120</v>
      </c>
      <c r="D224" s="81">
        <v>4</v>
      </c>
      <c r="E224" s="81" t="s">
        <v>120</v>
      </c>
      <c r="F224" s="81" t="s">
        <v>499</v>
      </c>
      <c r="G224" s="81" t="s">
        <v>92</v>
      </c>
      <c r="H224" s="81" t="s">
        <v>93</v>
      </c>
      <c r="I224" s="81"/>
      <c r="J224" s="81" t="s">
        <v>624</v>
      </c>
      <c r="K224" s="81"/>
      <c r="L224" s="81" t="s">
        <v>98</v>
      </c>
      <c r="M224" s="81" t="s">
        <v>272</v>
      </c>
      <c r="N224" s="81">
        <v>189</v>
      </c>
      <c r="O224" s="81" t="s">
        <v>153</v>
      </c>
      <c r="P224" s="81" t="s">
        <v>132</v>
      </c>
      <c r="Q224">
        <f t="shared" si="10"/>
        <v>14</v>
      </c>
      <c r="R224">
        <f t="shared" si="11"/>
        <v>106047</v>
      </c>
    </row>
    <row r="225" spans="1:18" ht="13.5" customHeight="1">
      <c r="A225" s="77" t="str">
        <f t="shared" si="9"/>
        <v>5 90150</v>
      </c>
      <c r="B225" s="81" t="s">
        <v>789</v>
      </c>
      <c r="C225" s="81" t="s">
        <v>121</v>
      </c>
      <c r="D225" s="81">
        <v>476</v>
      </c>
      <c r="E225" s="81" t="s">
        <v>337</v>
      </c>
      <c r="F225" s="81" t="s">
        <v>500</v>
      </c>
      <c r="G225" s="81" t="s">
        <v>98</v>
      </c>
      <c r="H225" s="81" t="s">
        <v>97</v>
      </c>
      <c r="I225" s="81"/>
      <c r="J225" s="81"/>
      <c r="K225" s="81"/>
      <c r="L225" s="81" t="s">
        <v>91</v>
      </c>
      <c r="M225" s="81" t="s">
        <v>247</v>
      </c>
      <c r="N225" s="81">
        <v>154</v>
      </c>
      <c r="O225" s="81" t="s">
        <v>156</v>
      </c>
      <c r="P225" s="81" t="s">
        <v>106</v>
      </c>
      <c r="Q225">
        <f t="shared" si="10"/>
        <v>5</v>
      </c>
      <c r="R225">
        <f t="shared" si="11"/>
        <v>90150</v>
      </c>
    </row>
    <row r="226" spans="1:18" ht="13.5" customHeight="1">
      <c r="A226" s="77" t="str">
        <f t="shared" si="9"/>
        <v>12 103037</v>
      </c>
      <c r="B226" s="81" t="s">
        <v>789</v>
      </c>
      <c r="C226" s="81" t="s">
        <v>121</v>
      </c>
      <c r="D226" s="81">
        <v>4</v>
      </c>
      <c r="E226" s="81" t="s">
        <v>136</v>
      </c>
      <c r="F226" s="81" t="s">
        <v>501</v>
      </c>
      <c r="G226" s="81" t="s">
        <v>92</v>
      </c>
      <c r="H226" s="81" t="s">
        <v>669</v>
      </c>
      <c r="I226" s="81"/>
      <c r="J226" s="81"/>
      <c r="K226" s="81"/>
      <c r="L226" s="81" t="s">
        <v>98</v>
      </c>
      <c r="M226" s="81" t="s">
        <v>248</v>
      </c>
      <c r="N226" s="81">
        <v>137</v>
      </c>
      <c r="O226" s="81" t="s">
        <v>150</v>
      </c>
      <c r="P226" s="81" t="s">
        <v>148</v>
      </c>
      <c r="Q226">
        <f t="shared" si="10"/>
        <v>12</v>
      </c>
      <c r="R226">
        <f t="shared" si="11"/>
        <v>103037</v>
      </c>
    </row>
    <row r="227" spans="1:18" ht="13.5" customHeight="1">
      <c r="A227" s="77" t="str">
        <f t="shared" si="9"/>
        <v>12 103801</v>
      </c>
      <c r="B227" s="81" t="s">
        <v>789</v>
      </c>
      <c r="C227" s="81" t="s">
        <v>121</v>
      </c>
      <c r="D227" s="81">
        <v>235</v>
      </c>
      <c r="E227" s="81" t="s">
        <v>136</v>
      </c>
      <c r="F227" s="81" t="s">
        <v>502</v>
      </c>
      <c r="G227" s="81" t="s">
        <v>98</v>
      </c>
      <c r="H227" s="81" t="s">
        <v>669</v>
      </c>
      <c r="I227" s="81"/>
      <c r="J227" s="81" t="s">
        <v>91</v>
      </c>
      <c r="K227" s="81"/>
      <c r="L227" s="81" t="s">
        <v>91</v>
      </c>
      <c r="M227" s="81" t="s">
        <v>249</v>
      </c>
      <c r="N227" s="81">
        <v>161</v>
      </c>
      <c r="O227" s="81" t="s">
        <v>153</v>
      </c>
      <c r="P227" s="81" t="s">
        <v>94</v>
      </c>
      <c r="Q227">
        <f t="shared" si="10"/>
        <v>12</v>
      </c>
      <c r="R227">
        <f t="shared" si="11"/>
        <v>103801</v>
      </c>
    </row>
    <row r="228" spans="1:18" ht="13.5" customHeight="1">
      <c r="A228" s="77" t="str">
        <f t="shared" si="9"/>
        <v>9 98268</v>
      </c>
      <c r="B228" s="81" t="s">
        <v>789</v>
      </c>
      <c r="C228" s="81" t="s">
        <v>122</v>
      </c>
      <c r="D228" s="81">
        <v>3</v>
      </c>
      <c r="E228" s="81" t="s">
        <v>342</v>
      </c>
      <c r="F228" s="81" t="s">
        <v>503</v>
      </c>
      <c r="G228" s="81" t="s">
        <v>92</v>
      </c>
      <c r="H228" s="81" t="s">
        <v>100</v>
      </c>
      <c r="I228" s="81"/>
      <c r="J228" s="81"/>
      <c r="K228" s="81"/>
      <c r="L228" s="81" t="s">
        <v>98</v>
      </c>
      <c r="M228" s="81" t="s">
        <v>250</v>
      </c>
      <c r="N228" s="81">
        <v>164</v>
      </c>
      <c r="O228" s="81" t="s">
        <v>156</v>
      </c>
      <c r="P228" s="81" t="s">
        <v>99</v>
      </c>
      <c r="Q228">
        <f t="shared" si="10"/>
        <v>9</v>
      </c>
      <c r="R228">
        <f t="shared" si="11"/>
        <v>98268</v>
      </c>
    </row>
    <row r="229" spans="1:18" ht="13.5" customHeight="1">
      <c r="A229" s="77" t="str">
        <f t="shared" si="9"/>
        <v>15 107723</v>
      </c>
      <c r="B229" s="81" t="s">
        <v>789</v>
      </c>
      <c r="C229" s="81" t="s">
        <v>121</v>
      </c>
      <c r="D229" s="81">
        <v>235</v>
      </c>
      <c r="E229" s="81" t="s">
        <v>295</v>
      </c>
      <c r="F229" s="81" t="s">
        <v>504</v>
      </c>
      <c r="G229" s="81" t="s">
        <v>92</v>
      </c>
      <c r="H229" s="81" t="s">
        <v>93</v>
      </c>
      <c r="I229" s="81"/>
      <c r="J229" s="81"/>
      <c r="K229" s="81"/>
      <c r="L229" s="81" t="s">
        <v>91</v>
      </c>
      <c r="M229" s="81" t="s">
        <v>316</v>
      </c>
      <c r="N229" s="81">
        <v>166</v>
      </c>
      <c r="O229" s="81" t="s">
        <v>156</v>
      </c>
      <c r="P229" s="81" t="s">
        <v>94</v>
      </c>
      <c r="Q229">
        <f t="shared" si="10"/>
        <v>15</v>
      </c>
      <c r="R229">
        <f t="shared" si="11"/>
        <v>107723</v>
      </c>
    </row>
    <row r="230" spans="1:18" ht="13.5" customHeight="1">
      <c r="A230" s="77" t="str">
        <f t="shared" si="9"/>
        <v>5 90151</v>
      </c>
      <c r="B230" s="81" t="s">
        <v>789</v>
      </c>
      <c r="C230" s="81" t="s">
        <v>121</v>
      </c>
      <c r="D230" s="81">
        <v>476</v>
      </c>
      <c r="E230" s="81" t="s">
        <v>337</v>
      </c>
      <c r="F230" s="81" t="s">
        <v>505</v>
      </c>
      <c r="G230" s="81" t="s">
        <v>92</v>
      </c>
      <c r="H230" s="81" t="s">
        <v>97</v>
      </c>
      <c r="I230" s="81"/>
      <c r="J230" s="81" t="s">
        <v>624</v>
      </c>
      <c r="K230" s="81"/>
      <c r="L230" s="81" t="s">
        <v>91</v>
      </c>
      <c r="M230" s="81" t="s">
        <v>251</v>
      </c>
      <c r="N230" s="81">
        <v>153</v>
      </c>
      <c r="O230" s="81" t="s">
        <v>156</v>
      </c>
      <c r="P230" s="81" t="s">
        <v>106</v>
      </c>
      <c r="Q230">
        <f t="shared" si="10"/>
        <v>5</v>
      </c>
      <c r="R230">
        <f t="shared" si="11"/>
        <v>90151</v>
      </c>
    </row>
    <row r="231" spans="1:18" ht="13.5" customHeight="1">
      <c r="A231" s="77" t="str">
        <f t="shared" si="9"/>
        <v>92 69894</v>
      </c>
      <c r="B231" s="81" t="s">
        <v>789</v>
      </c>
      <c r="C231" s="81" t="s">
        <v>121</v>
      </c>
      <c r="D231" s="81">
        <v>476</v>
      </c>
      <c r="E231" s="81" t="s">
        <v>134</v>
      </c>
      <c r="F231" s="81" t="s">
        <v>506</v>
      </c>
      <c r="G231" s="81" t="s">
        <v>92</v>
      </c>
      <c r="H231" s="81" t="s">
        <v>97</v>
      </c>
      <c r="I231" s="81"/>
      <c r="J231" s="81"/>
      <c r="K231" s="81"/>
      <c r="L231" s="81" t="s">
        <v>98</v>
      </c>
      <c r="M231" s="81" t="s">
        <v>252</v>
      </c>
      <c r="N231" s="81">
        <v>183</v>
      </c>
      <c r="O231" s="81" t="s">
        <v>153</v>
      </c>
      <c r="P231" s="81" t="s">
        <v>106</v>
      </c>
      <c r="Q231">
        <f t="shared" si="10"/>
        <v>92</v>
      </c>
      <c r="R231">
        <f t="shared" si="11"/>
        <v>69894</v>
      </c>
    </row>
    <row r="232" spans="1:18" ht="13.5" customHeight="1">
      <c r="A232" s="77" t="str">
        <f t="shared" si="9"/>
        <v>98 61459</v>
      </c>
      <c r="B232" s="81" t="s">
        <v>789</v>
      </c>
      <c r="C232" s="81" t="s">
        <v>121</v>
      </c>
      <c r="D232" s="81">
        <v>235</v>
      </c>
      <c r="E232" s="81" t="s">
        <v>123</v>
      </c>
      <c r="F232" s="81" t="s">
        <v>507</v>
      </c>
      <c r="G232" s="81" t="s">
        <v>92</v>
      </c>
      <c r="H232" s="81" t="s">
        <v>100</v>
      </c>
      <c r="I232" s="81"/>
      <c r="J232" s="81"/>
      <c r="K232" s="81"/>
      <c r="L232" s="81" t="s">
        <v>91</v>
      </c>
      <c r="M232" s="81" t="s">
        <v>317</v>
      </c>
      <c r="N232" s="81">
        <v>137</v>
      </c>
      <c r="O232" s="81" t="s">
        <v>150</v>
      </c>
      <c r="P232" s="81" t="s">
        <v>94</v>
      </c>
      <c r="Q232">
        <f t="shared" si="10"/>
        <v>98</v>
      </c>
      <c r="R232">
        <f t="shared" si="11"/>
        <v>61459</v>
      </c>
    </row>
    <row r="233" spans="1:18" ht="13.5" customHeight="1">
      <c r="A233" s="77" t="str">
        <f t="shared" si="9"/>
        <v>18 113630</v>
      </c>
      <c r="B233" s="81" t="s">
        <v>789</v>
      </c>
      <c r="C233" s="81" t="s">
        <v>121</v>
      </c>
      <c r="D233" s="81">
        <v>476</v>
      </c>
      <c r="E233" s="81" t="s">
        <v>667</v>
      </c>
      <c r="F233" s="81" t="s">
        <v>747</v>
      </c>
      <c r="G233" s="81" t="s">
        <v>92</v>
      </c>
      <c r="H233" s="81" t="s">
        <v>93</v>
      </c>
      <c r="I233" s="81"/>
      <c r="J233" s="81"/>
      <c r="K233" s="81"/>
      <c r="L233" s="81" t="s">
        <v>98</v>
      </c>
      <c r="M233" s="81" t="s">
        <v>748</v>
      </c>
      <c r="N233" s="81">
        <v>162</v>
      </c>
      <c r="O233" s="81" t="s">
        <v>156</v>
      </c>
      <c r="P233" s="81" t="s">
        <v>106</v>
      </c>
      <c r="Q233">
        <f t="shared" si="10"/>
        <v>18</v>
      </c>
      <c r="R233">
        <f t="shared" si="11"/>
        <v>113630</v>
      </c>
    </row>
    <row r="234" spans="1:18" ht="13.5" customHeight="1">
      <c r="A234" s="77" t="str">
        <f t="shared" si="9"/>
        <v>98 61387</v>
      </c>
      <c r="B234" s="81" t="s">
        <v>789</v>
      </c>
      <c r="C234" s="81" t="s">
        <v>121</v>
      </c>
      <c r="D234" s="81">
        <v>476</v>
      </c>
      <c r="E234" s="81" t="s">
        <v>123</v>
      </c>
      <c r="F234" s="81" t="s">
        <v>508</v>
      </c>
      <c r="G234" s="81" t="s">
        <v>98</v>
      </c>
      <c r="H234" s="81" t="s">
        <v>97</v>
      </c>
      <c r="I234" s="81"/>
      <c r="J234" s="81"/>
      <c r="K234" s="81"/>
      <c r="L234" s="81" t="s">
        <v>98</v>
      </c>
      <c r="M234" s="81" t="s">
        <v>273</v>
      </c>
      <c r="N234" s="81">
        <v>161</v>
      </c>
      <c r="O234" s="81" t="s">
        <v>153</v>
      </c>
      <c r="P234" s="81" t="s">
        <v>106</v>
      </c>
      <c r="Q234">
        <f t="shared" si="10"/>
        <v>98</v>
      </c>
      <c r="R234">
        <f t="shared" si="11"/>
        <v>61387</v>
      </c>
    </row>
    <row r="235" spans="1:18" ht="13.5" customHeight="1">
      <c r="A235" s="77" t="str">
        <f t="shared" si="9"/>
        <v>2 64439</v>
      </c>
      <c r="B235" s="81" t="s">
        <v>789</v>
      </c>
      <c r="C235" s="81" t="s">
        <v>122</v>
      </c>
      <c r="D235" s="81">
        <v>1</v>
      </c>
      <c r="E235" s="81" t="s">
        <v>352</v>
      </c>
      <c r="F235" s="81" t="s">
        <v>509</v>
      </c>
      <c r="G235" s="81" t="s">
        <v>92</v>
      </c>
      <c r="H235" s="81" t="s">
        <v>95</v>
      </c>
      <c r="I235" s="81"/>
      <c r="J235" s="81" t="s">
        <v>624</v>
      </c>
      <c r="K235" s="81"/>
      <c r="L235" s="81" t="s">
        <v>98</v>
      </c>
      <c r="M235" s="81" t="s">
        <v>648</v>
      </c>
      <c r="N235" s="81">
        <v>189</v>
      </c>
      <c r="O235" s="81" t="s">
        <v>153</v>
      </c>
      <c r="P235" s="81" t="s">
        <v>102</v>
      </c>
      <c r="Q235">
        <f t="shared" si="10"/>
        <v>2</v>
      </c>
      <c r="R235">
        <f t="shared" si="11"/>
        <v>64439</v>
      </c>
    </row>
    <row r="236" spans="1:18" ht="13.5" customHeight="1">
      <c r="A236" s="77" t="str">
        <f t="shared" si="9"/>
        <v>2 64274</v>
      </c>
      <c r="B236" s="81" t="s">
        <v>789</v>
      </c>
      <c r="C236" s="81" t="s">
        <v>120</v>
      </c>
      <c r="D236" s="81">
        <v>1</v>
      </c>
      <c r="E236" s="81" t="s">
        <v>352</v>
      </c>
      <c r="F236" s="81" t="s">
        <v>510</v>
      </c>
      <c r="G236" s="81" t="s">
        <v>92</v>
      </c>
      <c r="H236" s="81" t="s">
        <v>97</v>
      </c>
      <c r="I236" s="81"/>
      <c r="J236" s="81"/>
      <c r="K236" s="81"/>
      <c r="L236" s="81" t="s">
        <v>98</v>
      </c>
      <c r="M236" s="81" t="s">
        <v>0</v>
      </c>
      <c r="N236" s="81">
        <v>173</v>
      </c>
      <c r="O236" s="81" t="s">
        <v>156</v>
      </c>
      <c r="P236" s="81" t="s">
        <v>105</v>
      </c>
      <c r="Q236">
        <f t="shared" si="10"/>
        <v>2</v>
      </c>
      <c r="R236">
        <f t="shared" si="11"/>
        <v>64274</v>
      </c>
    </row>
    <row r="237" spans="1:18" ht="13.5" customHeight="1">
      <c r="A237" s="77" t="str">
        <f t="shared" si="9"/>
        <v>18 114023</v>
      </c>
      <c r="B237" s="81" t="s">
        <v>789</v>
      </c>
      <c r="C237" s="81" t="s">
        <v>121</v>
      </c>
      <c r="D237" s="81">
        <v>235</v>
      </c>
      <c r="E237" s="81" t="s">
        <v>667</v>
      </c>
      <c r="F237" s="81" t="s">
        <v>749</v>
      </c>
      <c r="G237" s="81" t="s">
        <v>98</v>
      </c>
      <c r="H237" s="81" t="s">
        <v>93</v>
      </c>
      <c r="I237" s="81" t="s">
        <v>90</v>
      </c>
      <c r="J237" s="81" t="s">
        <v>624</v>
      </c>
      <c r="K237" s="81"/>
      <c r="L237" s="81" t="s">
        <v>98</v>
      </c>
      <c r="M237" s="81" t="s">
        <v>750</v>
      </c>
      <c r="N237" s="81">
        <v>135</v>
      </c>
      <c r="O237" s="81" t="s">
        <v>150</v>
      </c>
      <c r="P237" s="81" t="s">
        <v>94</v>
      </c>
      <c r="Q237">
        <f t="shared" si="10"/>
        <v>18</v>
      </c>
      <c r="R237">
        <f t="shared" si="11"/>
        <v>114023</v>
      </c>
    </row>
    <row r="238" spans="1:18" ht="13.5" customHeight="1">
      <c r="A238" s="77" t="str">
        <f t="shared" si="9"/>
        <v>18 113809</v>
      </c>
      <c r="B238" s="81" t="s">
        <v>789</v>
      </c>
      <c r="C238" s="81" t="s">
        <v>121</v>
      </c>
      <c r="D238" s="81">
        <v>235</v>
      </c>
      <c r="E238" s="81" t="s">
        <v>667</v>
      </c>
      <c r="F238" s="81" t="s">
        <v>751</v>
      </c>
      <c r="G238" s="81" t="s">
        <v>98</v>
      </c>
      <c r="H238" s="81" t="s">
        <v>93</v>
      </c>
      <c r="I238" s="81"/>
      <c r="J238" s="81"/>
      <c r="K238" s="81"/>
      <c r="L238" s="81" t="s">
        <v>98</v>
      </c>
      <c r="M238" s="81" t="s">
        <v>752</v>
      </c>
      <c r="N238" s="81">
        <v>109</v>
      </c>
      <c r="O238" s="81" t="s">
        <v>150</v>
      </c>
      <c r="P238" s="81" t="s">
        <v>94</v>
      </c>
      <c r="Q238">
        <f t="shared" si="10"/>
        <v>18</v>
      </c>
      <c r="R238">
        <f t="shared" si="11"/>
        <v>113809</v>
      </c>
    </row>
    <row r="239" spans="1:18" ht="13.5" customHeight="1">
      <c r="A239" s="77" t="str">
        <f t="shared" si="9"/>
        <v>94 73496</v>
      </c>
      <c r="B239" s="81" t="s">
        <v>789</v>
      </c>
      <c r="C239" s="81" t="s">
        <v>120</v>
      </c>
      <c r="D239" s="81">
        <v>621</v>
      </c>
      <c r="E239" s="81" t="s">
        <v>145</v>
      </c>
      <c r="F239" s="81" t="s">
        <v>511</v>
      </c>
      <c r="G239" s="81" t="s">
        <v>92</v>
      </c>
      <c r="H239" s="81" t="s">
        <v>97</v>
      </c>
      <c r="I239" s="81"/>
      <c r="J239" s="81"/>
      <c r="K239" s="81"/>
      <c r="L239" s="81" t="s">
        <v>91</v>
      </c>
      <c r="M239" s="81" t="s">
        <v>1</v>
      </c>
      <c r="N239" s="81">
        <v>152</v>
      </c>
      <c r="O239" s="81" t="s">
        <v>156</v>
      </c>
      <c r="P239" s="81" t="s">
        <v>626</v>
      </c>
      <c r="Q239">
        <f t="shared" si="10"/>
        <v>94</v>
      </c>
      <c r="R239">
        <f t="shared" si="11"/>
        <v>73496</v>
      </c>
    </row>
    <row r="240" spans="1:18" ht="13.5" customHeight="1">
      <c r="A240" s="77" t="str">
        <f t="shared" si="9"/>
        <v>0 60201</v>
      </c>
      <c r="B240" s="81" t="s">
        <v>789</v>
      </c>
      <c r="C240" s="81" t="s">
        <v>121</v>
      </c>
      <c r="D240" s="81">
        <v>235</v>
      </c>
      <c r="E240" s="81" t="s">
        <v>390</v>
      </c>
      <c r="F240" s="81" t="s">
        <v>512</v>
      </c>
      <c r="G240" s="81" t="s">
        <v>98</v>
      </c>
      <c r="H240" s="81" t="s">
        <v>100</v>
      </c>
      <c r="I240" s="81"/>
      <c r="J240" s="81"/>
      <c r="K240" s="81"/>
      <c r="L240" s="81" t="s">
        <v>91</v>
      </c>
      <c r="M240" s="81" t="s">
        <v>2</v>
      </c>
      <c r="N240" s="81">
        <v>141</v>
      </c>
      <c r="O240" s="81" t="s">
        <v>156</v>
      </c>
      <c r="P240" s="81" t="s">
        <v>94</v>
      </c>
      <c r="Q240">
        <f t="shared" si="10"/>
        <v>0</v>
      </c>
      <c r="R240">
        <f t="shared" si="11"/>
        <v>60201</v>
      </c>
    </row>
    <row r="241" spans="1:18" ht="13.5" customHeight="1">
      <c r="A241" s="77" t="str">
        <f t="shared" si="9"/>
        <v>2 63342</v>
      </c>
      <c r="B241" s="81" t="s">
        <v>789</v>
      </c>
      <c r="C241" s="81" t="s">
        <v>120</v>
      </c>
      <c r="D241" s="81">
        <v>621</v>
      </c>
      <c r="E241" s="81" t="s">
        <v>352</v>
      </c>
      <c r="F241" s="81" t="s">
        <v>513</v>
      </c>
      <c r="G241" s="81" t="s">
        <v>92</v>
      </c>
      <c r="H241" s="81" t="s">
        <v>97</v>
      </c>
      <c r="I241" s="81"/>
      <c r="J241" s="81"/>
      <c r="K241" s="81"/>
      <c r="L241" s="81" t="s">
        <v>98</v>
      </c>
      <c r="M241" s="81" t="s">
        <v>3</v>
      </c>
      <c r="N241" s="81">
        <v>173</v>
      </c>
      <c r="O241" s="81" t="s">
        <v>156</v>
      </c>
      <c r="P241" s="81" t="s">
        <v>626</v>
      </c>
      <c r="Q241">
        <f t="shared" si="10"/>
        <v>2</v>
      </c>
      <c r="R241">
        <f t="shared" si="11"/>
        <v>63342</v>
      </c>
    </row>
    <row r="242" spans="1:18" ht="13.5" customHeight="1">
      <c r="A242" s="77" t="str">
        <f t="shared" si="9"/>
        <v>85 28259</v>
      </c>
      <c r="B242" s="81" t="s">
        <v>789</v>
      </c>
      <c r="C242" s="81" t="s">
        <v>121</v>
      </c>
      <c r="D242" s="81">
        <v>476</v>
      </c>
      <c r="E242" s="81" t="s">
        <v>133</v>
      </c>
      <c r="F242" s="81" t="s">
        <v>514</v>
      </c>
      <c r="G242" s="81" t="s">
        <v>92</v>
      </c>
      <c r="H242" s="81" t="s">
        <v>97</v>
      </c>
      <c r="I242" s="81"/>
      <c r="J242" s="81"/>
      <c r="K242" s="81"/>
      <c r="L242" s="81" t="s">
        <v>91</v>
      </c>
      <c r="M242" s="81" t="s">
        <v>4</v>
      </c>
      <c r="N242" s="81">
        <v>167</v>
      </c>
      <c r="O242" s="81" t="s">
        <v>156</v>
      </c>
      <c r="P242" s="81" t="s">
        <v>106</v>
      </c>
      <c r="Q242">
        <f t="shared" si="10"/>
        <v>85</v>
      </c>
      <c r="R242">
        <f t="shared" si="11"/>
        <v>28259</v>
      </c>
    </row>
    <row r="243" spans="1:18" ht="13.5" customHeight="1">
      <c r="A243" s="77" t="str">
        <f t="shared" si="9"/>
        <v>17 112649</v>
      </c>
      <c r="B243" s="81" t="s">
        <v>789</v>
      </c>
      <c r="C243" s="81" t="s">
        <v>121</v>
      </c>
      <c r="D243" s="81">
        <v>235</v>
      </c>
      <c r="E243" s="81" t="s">
        <v>374</v>
      </c>
      <c r="F243" s="81" t="s">
        <v>753</v>
      </c>
      <c r="G243" s="81" t="s">
        <v>92</v>
      </c>
      <c r="H243" s="81" t="s">
        <v>93</v>
      </c>
      <c r="I243" s="81"/>
      <c r="J243" s="81" t="s">
        <v>624</v>
      </c>
      <c r="K243" s="81"/>
      <c r="L243" s="81" t="s">
        <v>91</v>
      </c>
      <c r="M243" s="81" t="s">
        <v>754</v>
      </c>
      <c r="N243" s="81">
        <v>139</v>
      </c>
      <c r="O243" s="81" t="s">
        <v>150</v>
      </c>
      <c r="P243" s="81" t="s">
        <v>94</v>
      </c>
      <c r="Q243">
        <f t="shared" si="10"/>
        <v>17</v>
      </c>
      <c r="R243">
        <f t="shared" si="11"/>
        <v>112649</v>
      </c>
    </row>
    <row r="244" spans="1:18" ht="13.5" customHeight="1">
      <c r="A244" s="77" t="str">
        <f t="shared" si="9"/>
        <v>18 113901</v>
      </c>
      <c r="B244" s="81" t="s">
        <v>789</v>
      </c>
      <c r="C244" s="81" t="s">
        <v>121</v>
      </c>
      <c r="D244" s="81">
        <v>475</v>
      </c>
      <c r="E244" s="81" t="s">
        <v>667</v>
      </c>
      <c r="F244" s="81" t="s">
        <v>755</v>
      </c>
      <c r="G244" s="81" t="s">
        <v>92</v>
      </c>
      <c r="H244" s="81" t="s">
        <v>103</v>
      </c>
      <c r="I244" s="81" t="s">
        <v>90</v>
      </c>
      <c r="J244" s="81" t="s">
        <v>624</v>
      </c>
      <c r="K244" s="81"/>
      <c r="L244" s="81" t="s">
        <v>98</v>
      </c>
      <c r="M244" s="81" t="s">
        <v>756</v>
      </c>
      <c r="N244" s="81">
        <v>150</v>
      </c>
      <c r="O244" s="81" t="s">
        <v>150</v>
      </c>
      <c r="P244" s="81" t="s">
        <v>101</v>
      </c>
      <c r="Q244">
        <f t="shared" si="10"/>
        <v>18</v>
      </c>
      <c r="R244">
        <f t="shared" si="11"/>
        <v>113901</v>
      </c>
    </row>
    <row r="245" spans="1:18" ht="13.5" customHeight="1">
      <c r="A245" s="77" t="str">
        <f t="shared" si="9"/>
        <v>18 113224</v>
      </c>
      <c r="B245" s="81" t="s">
        <v>789</v>
      </c>
      <c r="C245" s="81" t="s">
        <v>122</v>
      </c>
      <c r="D245" s="81">
        <v>3</v>
      </c>
      <c r="E245" s="81" t="s">
        <v>667</v>
      </c>
      <c r="F245" s="81" t="s">
        <v>757</v>
      </c>
      <c r="G245" s="81" t="s">
        <v>92</v>
      </c>
      <c r="H245" s="81" t="s">
        <v>93</v>
      </c>
      <c r="I245" s="81"/>
      <c r="J245" s="81"/>
      <c r="K245" s="81"/>
      <c r="L245" s="81" t="s">
        <v>98</v>
      </c>
      <c r="M245" s="81" t="s">
        <v>758</v>
      </c>
      <c r="N245" s="81">
        <v>148</v>
      </c>
      <c r="O245" s="81" t="s">
        <v>150</v>
      </c>
      <c r="P245" s="81" t="s">
        <v>99</v>
      </c>
      <c r="Q245">
        <f t="shared" si="10"/>
        <v>18</v>
      </c>
      <c r="R245">
        <f t="shared" si="11"/>
        <v>113224</v>
      </c>
    </row>
    <row r="246" spans="1:18" ht="13.5" customHeight="1">
      <c r="A246" s="77" t="str">
        <f t="shared" si="9"/>
        <v>10 99574</v>
      </c>
      <c r="B246" s="81" t="s">
        <v>789</v>
      </c>
      <c r="C246" s="81" t="s">
        <v>122</v>
      </c>
      <c r="D246" s="81">
        <v>2</v>
      </c>
      <c r="E246" s="81" t="s">
        <v>344</v>
      </c>
      <c r="F246" s="81" t="s">
        <v>759</v>
      </c>
      <c r="G246" s="81" t="s">
        <v>92</v>
      </c>
      <c r="H246" s="81" t="s">
        <v>669</v>
      </c>
      <c r="I246" s="81"/>
      <c r="J246" s="81" t="s">
        <v>624</v>
      </c>
      <c r="K246" s="81"/>
      <c r="L246" s="81" t="s">
        <v>98</v>
      </c>
      <c r="M246" s="81" t="s">
        <v>760</v>
      </c>
      <c r="N246" s="81">
        <v>157</v>
      </c>
      <c r="O246" s="81" t="s">
        <v>156</v>
      </c>
      <c r="P246" s="81" t="s">
        <v>96</v>
      </c>
      <c r="Q246">
        <f t="shared" si="10"/>
        <v>10</v>
      </c>
      <c r="R246">
        <f t="shared" si="11"/>
        <v>99574</v>
      </c>
    </row>
    <row r="247" spans="1:18" ht="13.5" customHeight="1">
      <c r="A247" s="77" t="str">
        <f t="shared" si="9"/>
        <v>11 101848</v>
      </c>
      <c r="B247" s="81" t="s">
        <v>789</v>
      </c>
      <c r="C247" s="81" t="s">
        <v>121</v>
      </c>
      <c r="D247" s="81">
        <v>235</v>
      </c>
      <c r="E247" s="81" t="s">
        <v>137</v>
      </c>
      <c r="F247" s="81" t="s">
        <v>761</v>
      </c>
      <c r="G247" s="81" t="s">
        <v>92</v>
      </c>
      <c r="H247" s="81" t="s">
        <v>93</v>
      </c>
      <c r="I247" s="81"/>
      <c r="J247" s="81" t="s">
        <v>624</v>
      </c>
      <c r="K247" s="81"/>
      <c r="L247" s="81" t="s">
        <v>98</v>
      </c>
      <c r="M247" s="81" t="s">
        <v>762</v>
      </c>
      <c r="N247" s="81">
        <v>189</v>
      </c>
      <c r="O247" s="81" t="s">
        <v>153</v>
      </c>
      <c r="P247" s="81" t="s">
        <v>94</v>
      </c>
      <c r="Q247">
        <f t="shared" si="10"/>
        <v>11</v>
      </c>
      <c r="R247">
        <f t="shared" si="11"/>
        <v>101848</v>
      </c>
    </row>
    <row r="248" spans="1:18" ht="13.5" customHeight="1">
      <c r="A248" s="77" t="str">
        <f t="shared" si="9"/>
        <v>12 103186</v>
      </c>
      <c r="B248" s="81" t="s">
        <v>789</v>
      </c>
      <c r="C248" s="81" t="s">
        <v>120</v>
      </c>
      <c r="D248" s="81">
        <v>1</v>
      </c>
      <c r="E248" s="81" t="s">
        <v>136</v>
      </c>
      <c r="F248" s="81" t="s">
        <v>515</v>
      </c>
      <c r="G248" s="81" t="s">
        <v>92</v>
      </c>
      <c r="H248" s="81" t="s">
        <v>100</v>
      </c>
      <c r="I248" s="81"/>
      <c r="J248" s="81"/>
      <c r="K248" s="81"/>
      <c r="L248" s="81" t="s">
        <v>98</v>
      </c>
      <c r="M248" s="81" t="s">
        <v>5</v>
      </c>
      <c r="N248" s="81">
        <v>141</v>
      </c>
      <c r="O248" s="81" t="s">
        <v>150</v>
      </c>
      <c r="P248" s="81" t="s">
        <v>105</v>
      </c>
      <c r="Q248">
        <f t="shared" si="10"/>
        <v>12</v>
      </c>
      <c r="R248">
        <f t="shared" si="11"/>
        <v>103186</v>
      </c>
    </row>
    <row r="249" spans="1:18" ht="13.5" customHeight="1">
      <c r="A249" s="77" t="str">
        <f t="shared" si="9"/>
        <v>18 114473</v>
      </c>
      <c r="B249" s="81" t="s">
        <v>789</v>
      </c>
      <c r="C249" s="81" t="s">
        <v>121</v>
      </c>
      <c r="D249" s="81">
        <v>476</v>
      </c>
      <c r="E249" s="81" t="s">
        <v>667</v>
      </c>
      <c r="F249" s="81" t="s">
        <v>796</v>
      </c>
      <c r="G249" s="81" t="s">
        <v>98</v>
      </c>
      <c r="H249" s="81" t="s">
        <v>93</v>
      </c>
      <c r="I249" s="81"/>
      <c r="J249" s="81"/>
      <c r="K249" s="81"/>
      <c r="L249" s="81" t="s">
        <v>98</v>
      </c>
      <c r="M249" s="81" t="s">
        <v>795</v>
      </c>
      <c r="N249" s="81">
        <v>126</v>
      </c>
      <c r="O249" s="81" t="s">
        <v>150</v>
      </c>
      <c r="P249" s="81" t="s">
        <v>106</v>
      </c>
      <c r="Q249">
        <f t="shared" si="10"/>
        <v>18</v>
      </c>
      <c r="R249">
        <f t="shared" si="11"/>
        <v>114473</v>
      </c>
    </row>
    <row r="250" spans="1:18" ht="13.5" customHeight="1">
      <c r="A250" s="77" t="str">
        <f t="shared" si="9"/>
        <v>15 108300</v>
      </c>
      <c r="B250" s="81" t="s">
        <v>789</v>
      </c>
      <c r="C250" s="81" t="s">
        <v>122</v>
      </c>
      <c r="D250" s="81">
        <v>2</v>
      </c>
      <c r="E250" s="81" t="s">
        <v>295</v>
      </c>
      <c r="F250" s="81" t="s">
        <v>516</v>
      </c>
      <c r="G250" s="81" t="s">
        <v>92</v>
      </c>
      <c r="H250" s="81" t="s">
        <v>100</v>
      </c>
      <c r="I250" s="81"/>
      <c r="J250" s="81"/>
      <c r="K250" s="81"/>
      <c r="L250" s="81" t="s">
        <v>98</v>
      </c>
      <c r="M250" s="81" t="s">
        <v>318</v>
      </c>
      <c r="N250" s="81">
        <v>142</v>
      </c>
      <c r="O250" s="81" t="s">
        <v>150</v>
      </c>
      <c r="P250" s="81" t="s">
        <v>96</v>
      </c>
      <c r="Q250">
        <f t="shared" si="10"/>
        <v>15</v>
      </c>
      <c r="R250">
        <f t="shared" si="11"/>
        <v>108300</v>
      </c>
    </row>
    <row r="251" spans="1:18" ht="13.5" customHeight="1">
      <c r="A251" s="77" t="str">
        <f t="shared" si="9"/>
        <v>10 99576</v>
      </c>
      <c r="B251" s="81" t="s">
        <v>789</v>
      </c>
      <c r="C251" s="81" t="s">
        <v>121</v>
      </c>
      <c r="D251" s="81">
        <v>477</v>
      </c>
      <c r="E251" s="81" t="s">
        <v>344</v>
      </c>
      <c r="F251" s="81" t="s">
        <v>517</v>
      </c>
      <c r="G251" s="81" t="s">
        <v>92</v>
      </c>
      <c r="H251" s="81" t="s">
        <v>93</v>
      </c>
      <c r="I251" s="81"/>
      <c r="J251" s="81" t="s">
        <v>91</v>
      </c>
      <c r="K251" s="81"/>
      <c r="L251" s="81" t="s">
        <v>98</v>
      </c>
      <c r="M251" s="81" t="s">
        <v>6</v>
      </c>
      <c r="N251" s="81">
        <v>172</v>
      </c>
      <c r="O251" s="81" t="s">
        <v>156</v>
      </c>
      <c r="P251" s="81" t="s">
        <v>800</v>
      </c>
      <c r="Q251">
        <f t="shared" si="10"/>
        <v>10</v>
      </c>
      <c r="R251">
        <f t="shared" si="11"/>
        <v>99576</v>
      </c>
    </row>
    <row r="252" spans="1:18" ht="13.5" customHeight="1">
      <c r="A252" s="77" t="str">
        <f t="shared" si="9"/>
        <v>17 111362</v>
      </c>
      <c r="B252" s="81" t="s">
        <v>789</v>
      </c>
      <c r="C252" s="81" t="s">
        <v>121</v>
      </c>
      <c r="D252" s="81">
        <v>4</v>
      </c>
      <c r="E252" s="81" t="s">
        <v>374</v>
      </c>
      <c r="F252" s="81" t="s">
        <v>518</v>
      </c>
      <c r="G252" s="81" t="s">
        <v>92</v>
      </c>
      <c r="H252" s="81" t="s">
        <v>93</v>
      </c>
      <c r="I252" s="81"/>
      <c r="J252" s="81"/>
      <c r="K252" s="81"/>
      <c r="L252" s="81" t="s">
        <v>98</v>
      </c>
      <c r="M252" s="81" t="s">
        <v>650</v>
      </c>
      <c r="N252" s="81">
        <v>122</v>
      </c>
      <c r="O252" s="81" t="s">
        <v>150</v>
      </c>
      <c r="P252" s="81" t="s">
        <v>148</v>
      </c>
      <c r="Q252">
        <f t="shared" si="10"/>
        <v>17</v>
      </c>
      <c r="R252">
        <f t="shared" si="11"/>
        <v>111362</v>
      </c>
    </row>
    <row r="253" spans="1:18" ht="13.5" customHeight="1">
      <c r="A253" s="77" t="str">
        <f t="shared" si="9"/>
        <v>12 103039</v>
      </c>
      <c r="B253" s="81" t="s">
        <v>789</v>
      </c>
      <c r="C253" s="81" t="s">
        <v>121</v>
      </c>
      <c r="D253" s="81">
        <v>4</v>
      </c>
      <c r="E253" s="81" t="s">
        <v>136</v>
      </c>
      <c r="F253" s="81" t="s">
        <v>519</v>
      </c>
      <c r="G253" s="81" t="s">
        <v>92</v>
      </c>
      <c r="H253" s="81" t="s">
        <v>103</v>
      </c>
      <c r="I253" s="81"/>
      <c r="J253" s="81"/>
      <c r="K253" s="81"/>
      <c r="L253" s="81" t="s">
        <v>98</v>
      </c>
      <c r="M253" s="81" t="s">
        <v>7</v>
      </c>
      <c r="N253" s="81">
        <v>181</v>
      </c>
      <c r="O253" s="81" t="s">
        <v>153</v>
      </c>
      <c r="P253" s="81" t="s">
        <v>148</v>
      </c>
      <c r="Q253">
        <f t="shared" si="10"/>
        <v>12</v>
      </c>
      <c r="R253">
        <f t="shared" si="11"/>
        <v>103039</v>
      </c>
    </row>
    <row r="254" spans="1:18" ht="13.5" customHeight="1">
      <c r="A254" s="77" t="str">
        <f t="shared" si="9"/>
        <v>12 104443</v>
      </c>
      <c r="B254" s="81" t="s">
        <v>789</v>
      </c>
      <c r="C254" s="81" t="s">
        <v>121</v>
      </c>
      <c r="D254" s="81">
        <v>4</v>
      </c>
      <c r="E254" s="81" t="s">
        <v>136</v>
      </c>
      <c r="F254" s="81" t="s">
        <v>520</v>
      </c>
      <c r="G254" s="81" t="s">
        <v>98</v>
      </c>
      <c r="H254" s="81" t="s">
        <v>93</v>
      </c>
      <c r="I254" s="81"/>
      <c r="J254" s="81"/>
      <c r="K254" s="81"/>
      <c r="L254" s="81" t="s">
        <v>98</v>
      </c>
      <c r="M254" s="81" t="s">
        <v>8</v>
      </c>
      <c r="N254" s="81">
        <v>147</v>
      </c>
      <c r="O254" s="81" t="s">
        <v>156</v>
      </c>
      <c r="P254" s="81" t="s">
        <v>148</v>
      </c>
      <c r="Q254">
        <f t="shared" si="10"/>
        <v>12</v>
      </c>
      <c r="R254">
        <f t="shared" si="11"/>
        <v>104443</v>
      </c>
    </row>
    <row r="255" spans="1:18" ht="13.5" customHeight="1">
      <c r="A255" s="77" t="str">
        <f t="shared" si="9"/>
        <v>12 103040</v>
      </c>
      <c r="B255" s="81" t="s">
        <v>789</v>
      </c>
      <c r="C255" s="81" t="s">
        <v>121</v>
      </c>
      <c r="D255" s="81">
        <v>4</v>
      </c>
      <c r="E255" s="81" t="s">
        <v>136</v>
      </c>
      <c r="F255" s="81" t="s">
        <v>521</v>
      </c>
      <c r="G255" s="81" t="s">
        <v>92</v>
      </c>
      <c r="H255" s="81" t="s">
        <v>669</v>
      </c>
      <c r="I255" s="81"/>
      <c r="J255" s="81"/>
      <c r="K255" s="81"/>
      <c r="L255" s="81" t="s">
        <v>98</v>
      </c>
      <c r="M255" s="81" t="s">
        <v>9</v>
      </c>
      <c r="N255" s="81">
        <v>175</v>
      </c>
      <c r="O255" s="81" t="s">
        <v>153</v>
      </c>
      <c r="P255" s="81" t="s">
        <v>148</v>
      </c>
      <c r="Q255">
        <f t="shared" si="10"/>
        <v>12</v>
      </c>
      <c r="R255">
        <f t="shared" si="11"/>
        <v>103040</v>
      </c>
    </row>
    <row r="256" spans="1:18" ht="13.5" customHeight="1">
      <c r="A256" s="77" t="str">
        <f t="shared" si="9"/>
        <v>13 105373</v>
      </c>
      <c r="B256" s="81" t="s">
        <v>789</v>
      </c>
      <c r="C256" s="81" t="s">
        <v>120</v>
      </c>
      <c r="D256" s="81">
        <v>5</v>
      </c>
      <c r="E256" s="81" t="s">
        <v>144</v>
      </c>
      <c r="F256" s="81" t="s">
        <v>522</v>
      </c>
      <c r="G256" s="81" t="s">
        <v>98</v>
      </c>
      <c r="H256" s="81" t="s">
        <v>97</v>
      </c>
      <c r="I256" s="81"/>
      <c r="J256" s="81" t="s">
        <v>91</v>
      </c>
      <c r="K256" s="81"/>
      <c r="L256" s="81" t="s">
        <v>98</v>
      </c>
      <c r="M256" s="81" t="s">
        <v>10</v>
      </c>
      <c r="N256" s="81">
        <v>143</v>
      </c>
      <c r="O256" s="81" t="s">
        <v>156</v>
      </c>
      <c r="P256" s="81" t="s">
        <v>142</v>
      </c>
      <c r="Q256">
        <f t="shared" si="10"/>
        <v>13</v>
      </c>
      <c r="R256">
        <f t="shared" si="11"/>
        <v>105373</v>
      </c>
    </row>
    <row r="257" spans="1:18" ht="13.5" customHeight="1">
      <c r="A257" s="77" t="str">
        <f t="shared" si="9"/>
        <v>88 56804</v>
      </c>
      <c r="B257" s="81" t="s">
        <v>789</v>
      </c>
      <c r="C257" s="81" t="s">
        <v>121</v>
      </c>
      <c r="D257" s="81">
        <v>235</v>
      </c>
      <c r="E257" s="81" t="s">
        <v>143</v>
      </c>
      <c r="F257" s="81" t="s">
        <v>523</v>
      </c>
      <c r="G257" s="81" t="s">
        <v>92</v>
      </c>
      <c r="H257" s="81" t="s">
        <v>97</v>
      </c>
      <c r="I257" s="81"/>
      <c r="J257" s="81"/>
      <c r="K257" s="81"/>
      <c r="L257" s="81" t="s">
        <v>98</v>
      </c>
      <c r="M257" s="81" t="s">
        <v>11</v>
      </c>
      <c r="N257" s="81">
        <v>176</v>
      </c>
      <c r="O257" s="81" t="s">
        <v>153</v>
      </c>
      <c r="P257" s="81" t="s">
        <v>94</v>
      </c>
      <c r="Q257">
        <f t="shared" si="10"/>
        <v>88</v>
      </c>
      <c r="R257">
        <f t="shared" si="11"/>
        <v>56804</v>
      </c>
    </row>
    <row r="258" spans="1:18" ht="13.5" customHeight="1">
      <c r="A258" s="77" t="str">
        <f t="shared" si="9"/>
        <v>5 88415</v>
      </c>
      <c r="B258" s="81" t="s">
        <v>789</v>
      </c>
      <c r="C258" s="81" t="s">
        <v>121</v>
      </c>
      <c r="D258" s="81">
        <v>235</v>
      </c>
      <c r="E258" s="81" t="s">
        <v>337</v>
      </c>
      <c r="F258" s="81" t="s">
        <v>763</v>
      </c>
      <c r="G258" s="81" t="s">
        <v>92</v>
      </c>
      <c r="H258" s="81" t="s">
        <v>95</v>
      </c>
      <c r="I258" s="81"/>
      <c r="J258" s="81"/>
      <c r="K258" s="81"/>
      <c r="L258" s="81" t="s">
        <v>98</v>
      </c>
      <c r="M258" s="81" t="s">
        <v>764</v>
      </c>
      <c r="N258" s="81">
        <v>160</v>
      </c>
      <c r="O258" s="81" t="s">
        <v>156</v>
      </c>
      <c r="P258" s="81" t="s">
        <v>94</v>
      </c>
      <c r="Q258">
        <f t="shared" si="10"/>
        <v>5</v>
      </c>
      <c r="R258">
        <f t="shared" si="11"/>
        <v>88415</v>
      </c>
    </row>
    <row r="259" spans="1:18" ht="13.5" customHeight="1">
      <c r="A259" s="77" t="str">
        <f aca="true" t="shared" si="12" ref="A259:A323">Q259&amp;" "&amp;R259</f>
        <v>19 115997</v>
      </c>
      <c r="B259" s="81" t="s">
        <v>789</v>
      </c>
      <c r="C259" s="81" t="s">
        <v>120</v>
      </c>
      <c r="D259" s="81">
        <v>1</v>
      </c>
      <c r="E259" s="81" t="s">
        <v>801</v>
      </c>
      <c r="F259" s="81" t="s">
        <v>864</v>
      </c>
      <c r="G259" s="81" t="s">
        <v>92</v>
      </c>
      <c r="H259" s="81" t="s">
        <v>100</v>
      </c>
      <c r="I259" s="81" t="s">
        <v>90</v>
      </c>
      <c r="J259" s="81"/>
      <c r="K259" s="81"/>
      <c r="L259" s="81" t="s">
        <v>98</v>
      </c>
      <c r="M259" s="81" t="s">
        <v>865</v>
      </c>
      <c r="N259" s="81">
        <v>145</v>
      </c>
      <c r="O259" s="81" t="s">
        <v>150</v>
      </c>
      <c r="P259" s="81" t="s">
        <v>105</v>
      </c>
      <c r="Q259">
        <f aca="true" t="shared" si="13" ref="Q259:Q323">E259*1</f>
        <v>19</v>
      </c>
      <c r="R259">
        <f aca="true" t="shared" si="14" ref="R259:R323">F259*1</f>
        <v>115997</v>
      </c>
    </row>
    <row r="260" spans="1:18" ht="13.5" customHeight="1">
      <c r="A260" s="77" t="str">
        <f t="shared" si="12"/>
        <v>17 111904</v>
      </c>
      <c r="B260" s="81" t="s">
        <v>789</v>
      </c>
      <c r="C260" s="81" t="s">
        <v>121</v>
      </c>
      <c r="D260" s="81">
        <v>475</v>
      </c>
      <c r="E260" s="81" t="s">
        <v>374</v>
      </c>
      <c r="F260" s="81" t="s">
        <v>524</v>
      </c>
      <c r="G260" s="81" t="s">
        <v>98</v>
      </c>
      <c r="H260" s="81" t="s">
        <v>152</v>
      </c>
      <c r="I260" s="81"/>
      <c r="J260" s="81"/>
      <c r="K260" s="81"/>
      <c r="L260" s="81" t="s">
        <v>98</v>
      </c>
      <c r="M260" s="81" t="s">
        <v>651</v>
      </c>
      <c r="N260" s="81">
        <v>85</v>
      </c>
      <c r="O260" s="81" t="s">
        <v>150</v>
      </c>
      <c r="P260" s="81" t="s">
        <v>101</v>
      </c>
      <c r="Q260">
        <f t="shared" si="13"/>
        <v>17</v>
      </c>
      <c r="R260">
        <f t="shared" si="14"/>
        <v>111904</v>
      </c>
    </row>
    <row r="261" spans="1:18" ht="13.5" customHeight="1">
      <c r="A261" s="77" t="str">
        <f t="shared" si="12"/>
        <v>17 112640</v>
      </c>
      <c r="B261" s="81" t="s">
        <v>789</v>
      </c>
      <c r="C261" s="81" t="s">
        <v>122</v>
      </c>
      <c r="D261" s="81">
        <v>1</v>
      </c>
      <c r="E261" s="81" t="s">
        <v>374</v>
      </c>
      <c r="F261" s="81" t="s">
        <v>765</v>
      </c>
      <c r="G261" s="81" t="s">
        <v>92</v>
      </c>
      <c r="H261" s="81" t="s">
        <v>93</v>
      </c>
      <c r="I261" s="81"/>
      <c r="J261" s="81"/>
      <c r="K261" s="81"/>
      <c r="L261" s="81" t="s">
        <v>98</v>
      </c>
      <c r="M261" s="81" t="s">
        <v>766</v>
      </c>
      <c r="N261" s="81">
        <v>168</v>
      </c>
      <c r="O261" s="81" t="s">
        <v>156</v>
      </c>
      <c r="P261" s="81" t="s">
        <v>102</v>
      </c>
      <c r="Q261">
        <f t="shared" si="13"/>
        <v>17</v>
      </c>
      <c r="R261">
        <f t="shared" si="14"/>
        <v>112640</v>
      </c>
    </row>
    <row r="262" spans="1:18" ht="13.5" customHeight="1">
      <c r="A262" s="77" t="str">
        <f t="shared" si="12"/>
        <v>14 106921</v>
      </c>
      <c r="B262" s="81" t="s">
        <v>789</v>
      </c>
      <c r="C262" s="81" t="s">
        <v>122</v>
      </c>
      <c r="D262" s="81">
        <v>3</v>
      </c>
      <c r="E262" s="81" t="s">
        <v>120</v>
      </c>
      <c r="F262" s="81" t="s">
        <v>525</v>
      </c>
      <c r="G262" s="81" t="s">
        <v>92</v>
      </c>
      <c r="H262" s="81" t="s">
        <v>95</v>
      </c>
      <c r="I262" s="81"/>
      <c r="J262" s="81" t="s">
        <v>624</v>
      </c>
      <c r="K262" s="81"/>
      <c r="L262" s="81" t="s">
        <v>98</v>
      </c>
      <c r="M262" s="81" t="s">
        <v>274</v>
      </c>
      <c r="N262" s="81">
        <v>161</v>
      </c>
      <c r="O262" s="81" t="s">
        <v>156</v>
      </c>
      <c r="P262" s="81" t="s">
        <v>99</v>
      </c>
      <c r="Q262">
        <f t="shared" si="13"/>
        <v>14</v>
      </c>
      <c r="R262">
        <f t="shared" si="14"/>
        <v>106921</v>
      </c>
    </row>
    <row r="263" spans="1:18" ht="13.5" customHeight="1">
      <c r="A263" s="77" t="str">
        <f t="shared" si="12"/>
        <v>89 58577</v>
      </c>
      <c r="B263" s="81" t="s">
        <v>789</v>
      </c>
      <c r="C263" s="81" t="s">
        <v>121</v>
      </c>
      <c r="D263" s="81">
        <v>476</v>
      </c>
      <c r="E263" s="81" t="s">
        <v>128</v>
      </c>
      <c r="F263" s="81" t="s">
        <v>526</v>
      </c>
      <c r="G263" s="81" t="s">
        <v>98</v>
      </c>
      <c r="H263" s="81" t="s">
        <v>95</v>
      </c>
      <c r="I263" s="81"/>
      <c r="J263" s="81"/>
      <c r="K263" s="81"/>
      <c r="L263" s="81" t="s">
        <v>98</v>
      </c>
      <c r="M263" s="81" t="s">
        <v>767</v>
      </c>
      <c r="N263" s="81">
        <v>161</v>
      </c>
      <c r="O263" s="81" t="s">
        <v>153</v>
      </c>
      <c r="P263" s="81" t="s">
        <v>106</v>
      </c>
      <c r="Q263">
        <f t="shared" si="13"/>
        <v>89</v>
      </c>
      <c r="R263">
        <f t="shared" si="14"/>
        <v>58577</v>
      </c>
    </row>
    <row r="264" spans="1:18" ht="13.5" customHeight="1">
      <c r="A264" s="77" t="str">
        <f t="shared" si="12"/>
        <v>18 113747</v>
      </c>
      <c r="B264" s="81" t="s">
        <v>789</v>
      </c>
      <c r="C264" s="81" t="s">
        <v>120</v>
      </c>
      <c r="D264" s="81">
        <v>4</v>
      </c>
      <c r="E264" s="81" t="s">
        <v>667</v>
      </c>
      <c r="F264" s="81" t="s">
        <v>768</v>
      </c>
      <c r="G264" s="81" t="s">
        <v>92</v>
      </c>
      <c r="H264" s="81" t="s">
        <v>669</v>
      </c>
      <c r="I264" s="81"/>
      <c r="J264" s="81"/>
      <c r="K264" s="81"/>
      <c r="L264" s="81" t="s">
        <v>98</v>
      </c>
      <c r="M264" s="81" t="s">
        <v>769</v>
      </c>
      <c r="N264" s="81">
        <v>165</v>
      </c>
      <c r="O264" s="81" t="s">
        <v>156</v>
      </c>
      <c r="P264" s="81" t="s">
        <v>132</v>
      </c>
      <c r="Q264">
        <f t="shared" si="13"/>
        <v>18</v>
      </c>
      <c r="R264">
        <f t="shared" si="14"/>
        <v>113747</v>
      </c>
    </row>
    <row r="265" spans="1:18" ht="13.5" customHeight="1">
      <c r="A265" s="77" t="str">
        <f t="shared" si="12"/>
        <v>96 83760</v>
      </c>
      <c r="B265" s="81" t="s">
        <v>789</v>
      </c>
      <c r="C265" s="81" t="s">
        <v>121</v>
      </c>
      <c r="D265" s="81">
        <v>235</v>
      </c>
      <c r="E265" s="81" t="s">
        <v>129</v>
      </c>
      <c r="F265" s="81" t="s">
        <v>527</v>
      </c>
      <c r="G265" s="81" t="s">
        <v>92</v>
      </c>
      <c r="H265" s="81" t="s">
        <v>97</v>
      </c>
      <c r="I265" s="81"/>
      <c r="J265" s="81"/>
      <c r="K265" s="81"/>
      <c r="L265" s="81" t="s">
        <v>91</v>
      </c>
      <c r="M265" s="81" t="s">
        <v>12</v>
      </c>
      <c r="N265" s="81">
        <v>164</v>
      </c>
      <c r="O265" s="81" t="s">
        <v>156</v>
      </c>
      <c r="P265" s="81" t="s">
        <v>94</v>
      </c>
      <c r="Q265">
        <f t="shared" si="13"/>
        <v>96</v>
      </c>
      <c r="R265">
        <f t="shared" si="14"/>
        <v>83760</v>
      </c>
    </row>
    <row r="266" spans="1:18" ht="13.5" customHeight="1">
      <c r="A266" s="77" t="str">
        <f t="shared" si="12"/>
        <v>2 63963</v>
      </c>
      <c r="B266" s="81" t="s">
        <v>789</v>
      </c>
      <c r="C266" s="81" t="s">
        <v>122</v>
      </c>
      <c r="D266" s="81">
        <v>3</v>
      </c>
      <c r="E266" s="81" t="s">
        <v>352</v>
      </c>
      <c r="F266" s="81" t="s">
        <v>528</v>
      </c>
      <c r="G266" s="81" t="s">
        <v>98</v>
      </c>
      <c r="H266" s="81" t="s">
        <v>93</v>
      </c>
      <c r="I266" s="81"/>
      <c r="J266" s="81"/>
      <c r="K266" s="81"/>
      <c r="L266" s="81" t="s">
        <v>98</v>
      </c>
      <c r="M266" s="81" t="s">
        <v>319</v>
      </c>
      <c r="N266" s="81">
        <v>176</v>
      </c>
      <c r="O266" s="81" t="s">
        <v>166</v>
      </c>
      <c r="P266" s="81" t="s">
        <v>99</v>
      </c>
      <c r="Q266">
        <f t="shared" si="13"/>
        <v>2</v>
      </c>
      <c r="R266">
        <f t="shared" si="14"/>
        <v>63963</v>
      </c>
    </row>
    <row r="267" spans="1:18" ht="13.5" customHeight="1">
      <c r="A267" s="77" t="str">
        <f t="shared" si="12"/>
        <v>17 112641</v>
      </c>
      <c r="B267" s="81" t="s">
        <v>789</v>
      </c>
      <c r="C267" s="81" t="s">
        <v>122</v>
      </c>
      <c r="D267" s="81">
        <v>2</v>
      </c>
      <c r="E267" s="81" t="s">
        <v>374</v>
      </c>
      <c r="F267" s="81" t="s">
        <v>770</v>
      </c>
      <c r="G267" s="81" t="s">
        <v>92</v>
      </c>
      <c r="H267" s="81" t="s">
        <v>93</v>
      </c>
      <c r="I267" s="81"/>
      <c r="J267" s="81" t="s">
        <v>624</v>
      </c>
      <c r="K267" s="81"/>
      <c r="L267" s="81" t="s">
        <v>98</v>
      </c>
      <c r="M267" s="81" t="s">
        <v>771</v>
      </c>
      <c r="N267" s="81">
        <v>189</v>
      </c>
      <c r="O267" s="81" t="s">
        <v>153</v>
      </c>
      <c r="P267" s="81" t="s">
        <v>96</v>
      </c>
      <c r="Q267">
        <f t="shared" si="13"/>
        <v>17</v>
      </c>
      <c r="R267">
        <f t="shared" si="14"/>
        <v>112641</v>
      </c>
    </row>
    <row r="268" spans="1:18" ht="13.5" customHeight="1">
      <c r="A268" s="77" t="str">
        <f t="shared" si="12"/>
        <v>87 53080</v>
      </c>
      <c r="B268" s="81" t="s">
        <v>789</v>
      </c>
      <c r="C268" s="81" t="s">
        <v>121</v>
      </c>
      <c r="D268" s="81">
        <v>235</v>
      </c>
      <c r="E268" s="81" t="s">
        <v>130</v>
      </c>
      <c r="F268" s="81" t="s">
        <v>529</v>
      </c>
      <c r="G268" s="81" t="s">
        <v>92</v>
      </c>
      <c r="H268" s="81" t="s">
        <v>95</v>
      </c>
      <c r="I268" s="81"/>
      <c r="J268" s="81"/>
      <c r="K268" s="81"/>
      <c r="L268" s="81" t="s">
        <v>98</v>
      </c>
      <c r="M268" s="81" t="s">
        <v>13</v>
      </c>
      <c r="N268" s="81">
        <v>186</v>
      </c>
      <c r="O268" s="81" t="s">
        <v>153</v>
      </c>
      <c r="P268" s="81" t="s">
        <v>94</v>
      </c>
      <c r="Q268">
        <f t="shared" si="13"/>
        <v>87</v>
      </c>
      <c r="R268">
        <f t="shared" si="14"/>
        <v>53080</v>
      </c>
    </row>
    <row r="269" spans="1:18" ht="13.5" customHeight="1">
      <c r="A269" s="77" t="str">
        <f t="shared" si="12"/>
        <v>14 106486</v>
      </c>
      <c r="B269" s="81" t="s">
        <v>789</v>
      </c>
      <c r="C269" s="81" t="s">
        <v>121</v>
      </c>
      <c r="D269" s="81">
        <v>476</v>
      </c>
      <c r="E269" s="81" t="s">
        <v>120</v>
      </c>
      <c r="F269" s="81" t="s">
        <v>530</v>
      </c>
      <c r="G269" s="81" t="s">
        <v>98</v>
      </c>
      <c r="H269" s="81" t="s">
        <v>669</v>
      </c>
      <c r="I269" s="81"/>
      <c r="J269" s="81"/>
      <c r="K269" s="81"/>
      <c r="L269" s="81" t="s">
        <v>91</v>
      </c>
      <c r="M269" s="81" t="s">
        <v>275</v>
      </c>
      <c r="N269" s="81">
        <v>166</v>
      </c>
      <c r="O269" s="81" t="s">
        <v>153</v>
      </c>
      <c r="P269" s="81" t="s">
        <v>106</v>
      </c>
      <c r="Q269">
        <f t="shared" si="13"/>
        <v>14</v>
      </c>
      <c r="R269">
        <f t="shared" si="14"/>
        <v>106486</v>
      </c>
    </row>
    <row r="270" spans="1:18" ht="13.5" customHeight="1">
      <c r="A270" s="77" t="str">
        <f t="shared" si="12"/>
        <v>93 72540</v>
      </c>
      <c r="B270" s="81" t="s">
        <v>789</v>
      </c>
      <c r="C270" s="81" t="s">
        <v>121</v>
      </c>
      <c r="D270" s="81">
        <v>476</v>
      </c>
      <c r="E270" s="81" t="s">
        <v>131</v>
      </c>
      <c r="F270" s="81" t="s">
        <v>531</v>
      </c>
      <c r="G270" s="81" t="s">
        <v>92</v>
      </c>
      <c r="H270" s="81" t="s">
        <v>93</v>
      </c>
      <c r="I270" s="81"/>
      <c r="J270" s="81"/>
      <c r="K270" s="81"/>
      <c r="L270" s="81" t="s">
        <v>91</v>
      </c>
      <c r="M270" s="81" t="s">
        <v>14</v>
      </c>
      <c r="N270" s="81">
        <v>187</v>
      </c>
      <c r="O270" s="81" t="s">
        <v>153</v>
      </c>
      <c r="P270" s="81" t="s">
        <v>106</v>
      </c>
      <c r="Q270">
        <f t="shared" si="13"/>
        <v>93</v>
      </c>
      <c r="R270">
        <f t="shared" si="14"/>
        <v>72540</v>
      </c>
    </row>
    <row r="271" spans="1:18" ht="13.5" customHeight="1">
      <c r="A271" s="77" t="str">
        <f t="shared" si="12"/>
        <v>8 96722</v>
      </c>
      <c r="B271" s="81" t="s">
        <v>789</v>
      </c>
      <c r="C271" s="81" t="s">
        <v>121</v>
      </c>
      <c r="D271" s="81">
        <v>476</v>
      </c>
      <c r="E271" s="81" t="s">
        <v>357</v>
      </c>
      <c r="F271" s="81" t="s">
        <v>532</v>
      </c>
      <c r="G271" s="81" t="s">
        <v>98</v>
      </c>
      <c r="H271" s="81" t="s">
        <v>95</v>
      </c>
      <c r="I271" s="81"/>
      <c r="J271" s="81"/>
      <c r="K271" s="81"/>
      <c r="L271" s="81" t="s">
        <v>91</v>
      </c>
      <c r="M271" s="81" t="s">
        <v>15</v>
      </c>
      <c r="N271" s="81">
        <v>179</v>
      </c>
      <c r="O271" s="81" t="s">
        <v>166</v>
      </c>
      <c r="P271" s="81" t="s">
        <v>106</v>
      </c>
      <c r="Q271">
        <f t="shared" si="13"/>
        <v>8</v>
      </c>
      <c r="R271">
        <f t="shared" si="14"/>
        <v>96722</v>
      </c>
    </row>
    <row r="272" spans="1:18" ht="13.5" customHeight="1">
      <c r="A272" s="77" t="str">
        <f t="shared" si="12"/>
        <v>91 64175</v>
      </c>
      <c r="B272" s="81" t="s">
        <v>789</v>
      </c>
      <c r="C272" s="81" t="s">
        <v>121</v>
      </c>
      <c r="D272" s="81">
        <v>476</v>
      </c>
      <c r="E272" s="81" t="s">
        <v>126</v>
      </c>
      <c r="F272" s="81" t="s">
        <v>533</v>
      </c>
      <c r="G272" s="81" t="s">
        <v>98</v>
      </c>
      <c r="H272" s="81" t="s">
        <v>97</v>
      </c>
      <c r="I272" s="81"/>
      <c r="J272" s="81"/>
      <c r="K272" s="81"/>
      <c r="L272" s="81" t="s">
        <v>98</v>
      </c>
      <c r="M272" s="81" t="s">
        <v>16</v>
      </c>
      <c r="N272" s="81">
        <v>166</v>
      </c>
      <c r="O272" s="81" t="s">
        <v>153</v>
      </c>
      <c r="P272" s="81" t="s">
        <v>106</v>
      </c>
      <c r="Q272">
        <f t="shared" si="13"/>
        <v>91</v>
      </c>
      <c r="R272">
        <f t="shared" si="14"/>
        <v>64175</v>
      </c>
    </row>
    <row r="273" spans="1:18" ht="13.5" customHeight="1">
      <c r="A273" s="77" t="str">
        <f t="shared" si="12"/>
        <v>99 61778</v>
      </c>
      <c r="B273" s="81" t="s">
        <v>789</v>
      </c>
      <c r="C273" s="81" t="s">
        <v>121</v>
      </c>
      <c r="D273" s="81">
        <v>235</v>
      </c>
      <c r="E273" s="81" t="s">
        <v>135</v>
      </c>
      <c r="F273" s="81" t="s">
        <v>534</v>
      </c>
      <c r="G273" s="81" t="s">
        <v>92</v>
      </c>
      <c r="H273" s="81" t="s">
        <v>100</v>
      </c>
      <c r="I273" s="81"/>
      <c r="J273" s="81"/>
      <c r="K273" s="81"/>
      <c r="L273" s="81" t="s">
        <v>98</v>
      </c>
      <c r="M273" s="81" t="s">
        <v>17</v>
      </c>
      <c r="N273" s="81">
        <v>147</v>
      </c>
      <c r="O273" s="81" t="s">
        <v>150</v>
      </c>
      <c r="P273" s="81" t="s">
        <v>94</v>
      </c>
      <c r="Q273">
        <f t="shared" si="13"/>
        <v>99</v>
      </c>
      <c r="R273">
        <f t="shared" si="14"/>
        <v>61778</v>
      </c>
    </row>
    <row r="274" spans="1:18" ht="13.5" customHeight="1">
      <c r="A274" s="77" t="str">
        <f t="shared" si="12"/>
        <v>9 98595</v>
      </c>
      <c r="B274" s="81" t="s">
        <v>789</v>
      </c>
      <c r="C274" s="81" t="s">
        <v>122</v>
      </c>
      <c r="D274" s="81">
        <v>1</v>
      </c>
      <c r="E274" s="81" t="s">
        <v>342</v>
      </c>
      <c r="F274" s="81" t="s">
        <v>772</v>
      </c>
      <c r="G274" s="81" t="s">
        <v>92</v>
      </c>
      <c r="H274" s="81" t="s">
        <v>95</v>
      </c>
      <c r="I274" s="81"/>
      <c r="J274" s="81" t="s">
        <v>624</v>
      </c>
      <c r="K274" s="81"/>
      <c r="L274" s="81" t="s">
        <v>98</v>
      </c>
      <c r="M274" s="81" t="s">
        <v>773</v>
      </c>
      <c r="N274" s="81">
        <v>189</v>
      </c>
      <c r="O274" s="81" t="s">
        <v>153</v>
      </c>
      <c r="P274" s="81" t="s">
        <v>102</v>
      </c>
      <c r="Q274">
        <f t="shared" si="13"/>
        <v>9</v>
      </c>
      <c r="R274">
        <f t="shared" si="14"/>
        <v>98595</v>
      </c>
    </row>
    <row r="275" spans="1:18" ht="13.5" customHeight="1">
      <c r="A275" s="116" t="str">
        <f t="shared" si="12"/>
        <v>99 61779</v>
      </c>
      <c r="B275" s="117" t="s">
        <v>789</v>
      </c>
      <c r="C275" s="117" t="s">
        <v>121</v>
      </c>
      <c r="D275" s="117">
        <v>235</v>
      </c>
      <c r="E275" s="117" t="s">
        <v>135</v>
      </c>
      <c r="F275" s="117" t="s">
        <v>535</v>
      </c>
      <c r="G275" s="117" t="s">
        <v>98</v>
      </c>
      <c r="H275" s="117" t="s">
        <v>100</v>
      </c>
      <c r="I275" s="117"/>
      <c r="J275" s="117"/>
      <c r="K275" s="117"/>
      <c r="L275" s="117" t="s">
        <v>98</v>
      </c>
      <c r="M275" s="117" t="s">
        <v>18</v>
      </c>
      <c r="N275" s="117">
        <v>152</v>
      </c>
      <c r="O275" s="117" t="s">
        <v>156</v>
      </c>
      <c r="P275" s="117" t="s">
        <v>94</v>
      </c>
      <c r="Q275">
        <f>E275*1</f>
        <v>99</v>
      </c>
      <c r="R275">
        <f>F275*1</f>
        <v>61779</v>
      </c>
    </row>
    <row r="276" spans="1:18" ht="13.5" customHeight="1">
      <c r="A276" s="77" t="str">
        <f t="shared" si="12"/>
        <v>19 115623</v>
      </c>
      <c r="B276" s="81" t="s">
        <v>789</v>
      </c>
      <c r="C276" s="81" t="s">
        <v>121</v>
      </c>
      <c r="D276" s="81">
        <v>477</v>
      </c>
      <c r="E276" s="81" t="s">
        <v>801</v>
      </c>
      <c r="F276" s="81" t="s">
        <v>866</v>
      </c>
      <c r="G276" s="81" t="s">
        <v>92</v>
      </c>
      <c r="H276" s="81" t="s">
        <v>103</v>
      </c>
      <c r="I276" s="81" t="s">
        <v>90</v>
      </c>
      <c r="J276" s="81"/>
      <c r="K276" s="81"/>
      <c r="L276" s="81" t="s">
        <v>98</v>
      </c>
      <c r="M276" s="81" t="s">
        <v>867</v>
      </c>
      <c r="N276" s="81">
        <v>136</v>
      </c>
      <c r="O276" s="81" t="s">
        <v>150</v>
      </c>
      <c r="P276" s="81" t="s">
        <v>800</v>
      </c>
      <c r="Q276">
        <f t="shared" si="13"/>
        <v>19</v>
      </c>
      <c r="R276">
        <f t="shared" si="14"/>
        <v>115623</v>
      </c>
    </row>
    <row r="277" spans="1:18" ht="13.5" customHeight="1">
      <c r="A277" s="77" t="str">
        <f t="shared" si="12"/>
        <v>10 99377</v>
      </c>
      <c r="B277" s="81" t="s">
        <v>789</v>
      </c>
      <c r="C277" s="81" t="s">
        <v>121</v>
      </c>
      <c r="D277" s="81">
        <v>235</v>
      </c>
      <c r="E277" s="81" t="s">
        <v>344</v>
      </c>
      <c r="F277" s="81" t="s">
        <v>536</v>
      </c>
      <c r="G277" s="81" t="s">
        <v>98</v>
      </c>
      <c r="H277" s="81" t="s">
        <v>97</v>
      </c>
      <c r="I277" s="81"/>
      <c r="J277" s="81"/>
      <c r="K277" s="81"/>
      <c r="L277" s="81" t="s">
        <v>91</v>
      </c>
      <c r="M277" s="81" t="s">
        <v>19</v>
      </c>
      <c r="N277" s="81">
        <v>133</v>
      </c>
      <c r="O277" s="81" t="s">
        <v>150</v>
      </c>
      <c r="P277" s="81" t="s">
        <v>94</v>
      </c>
      <c r="Q277">
        <f t="shared" si="13"/>
        <v>10</v>
      </c>
      <c r="R277">
        <f t="shared" si="14"/>
        <v>99377</v>
      </c>
    </row>
    <row r="278" spans="1:18" ht="13.5" customHeight="1">
      <c r="A278" s="77" t="str">
        <f t="shared" si="12"/>
        <v>10 99378</v>
      </c>
      <c r="B278" s="81" t="s">
        <v>789</v>
      </c>
      <c r="C278" s="81" t="s">
        <v>121</v>
      </c>
      <c r="D278" s="81">
        <v>235</v>
      </c>
      <c r="E278" s="81" t="s">
        <v>344</v>
      </c>
      <c r="F278" s="81" t="s">
        <v>537</v>
      </c>
      <c r="G278" s="81" t="s">
        <v>98</v>
      </c>
      <c r="H278" s="81" t="s">
        <v>93</v>
      </c>
      <c r="I278" s="81"/>
      <c r="J278" s="81"/>
      <c r="K278" s="81"/>
      <c r="L278" s="81" t="s">
        <v>91</v>
      </c>
      <c r="M278" s="81" t="s">
        <v>20</v>
      </c>
      <c r="N278" s="81">
        <v>177</v>
      </c>
      <c r="O278" s="81" t="s">
        <v>166</v>
      </c>
      <c r="P278" s="81" t="s">
        <v>94</v>
      </c>
      <c r="Q278">
        <f t="shared" si="13"/>
        <v>10</v>
      </c>
      <c r="R278">
        <f t="shared" si="14"/>
        <v>99378</v>
      </c>
    </row>
    <row r="279" spans="1:18" ht="13.5" customHeight="1">
      <c r="A279" s="77" t="str">
        <f t="shared" si="12"/>
        <v>16 108742</v>
      </c>
      <c r="B279" s="81" t="s">
        <v>789</v>
      </c>
      <c r="C279" s="81" t="s">
        <v>121</v>
      </c>
      <c r="D279" s="81">
        <v>235</v>
      </c>
      <c r="E279" s="81" t="s">
        <v>336</v>
      </c>
      <c r="F279" s="81" t="s">
        <v>538</v>
      </c>
      <c r="G279" s="81" t="s">
        <v>98</v>
      </c>
      <c r="H279" s="81" t="s">
        <v>93</v>
      </c>
      <c r="I279" s="81"/>
      <c r="J279" s="81" t="s">
        <v>624</v>
      </c>
      <c r="K279" s="81"/>
      <c r="L279" s="81" t="s">
        <v>91</v>
      </c>
      <c r="M279" s="81" t="s">
        <v>652</v>
      </c>
      <c r="N279" s="81">
        <v>174</v>
      </c>
      <c r="O279" s="81" t="s">
        <v>153</v>
      </c>
      <c r="P279" s="81" t="s">
        <v>94</v>
      </c>
      <c r="Q279">
        <f t="shared" si="13"/>
        <v>16</v>
      </c>
      <c r="R279">
        <f t="shared" si="14"/>
        <v>108742</v>
      </c>
    </row>
    <row r="280" spans="1:18" ht="13.5" customHeight="1">
      <c r="A280" s="77" t="str">
        <f t="shared" si="12"/>
        <v>14 106439</v>
      </c>
      <c r="B280" s="81" t="s">
        <v>789</v>
      </c>
      <c r="C280" s="81" t="s">
        <v>121</v>
      </c>
      <c r="D280" s="81">
        <v>235</v>
      </c>
      <c r="E280" s="81" t="s">
        <v>120</v>
      </c>
      <c r="F280" s="81" t="s">
        <v>539</v>
      </c>
      <c r="G280" s="81" t="s">
        <v>92</v>
      </c>
      <c r="H280" s="81" t="s">
        <v>93</v>
      </c>
      <c r="I280" s="81"/>
      <c r="J280" s="81"/>
      <c r="K280" s="81"/>
      <c r="L280" s="81" t="s">
        <v>98</v>
      </c>
      <c r="M280" s="81" t="s">
        <v>276</v>
      </c>
      <c r="N280" s="81">
        <v>200</v>
      </c>
      <c r="O280" s="81" t="s">
        <v>166</v>
      </c>
      <c r="P280" s="81" t="s">
        <v>94</v>
      </c>
      <c r="Q280">
        <f t="shared" si="13"/>
        <v>14</v>
      </c>
      <c r="R280">
        <f t="shared" si="14"/>
        <v>106439</v>
      </c>
    </row>
    <row r="281" spans="1:18" ht="13.5" customHeight="1">
      <c r="A281" s="77" t="str">
        <f t="shared" si="12"/>
        <v>9 97487</v>
      </c>
      <c r="B281" s="81" t="s">
        <v>789</v>
      </c>
      <c r="C281" s="81" t="s">
        <v>121</v>
      </c>
      <c r="D281" s="81">
        <v>235</v>
      </c>
      <c r="E281" s="81" t="s">
        <v>342</v>
      </c>
      <c r="F281" s="81" t="s">
        <v>540</v>
      </c>
      <c r="G281" s="81" t="s">
        <v>98</v>
      </c>
      <c r="H281" s="81" t="s">
        <v>93</v>
      </c>
      <c r="I281" s="81"/>
      <c r="J281" s="81" t="s">
        <v>624</v>
      </c>
      <c r="K281" s="81"/>
      <c r="L281" s="81" t="s">
        <v>98</v>
      </c>
      <c r="M281" s="81" t="s">
        <v>21</v>
      </c>
      <c r="N281" s="81">
        <v>150</v>
      </c>
      <c r="O281" s="81" t="s">
        <v>156</v>
      </c>
      <c r="P281" s="81" t="s">
        <v>94</v>
      </c>
      <c r="Q281">
        <f t="shared" si="13"/>
        <v>9</v>
      </c>
      <c r="R281">
        <f t="shared" si="14"/>
        <v>97487</v>
      </c>
    </row>
    <row r="282" spans="1:18" ht="13.5" customHeight="1">
      <c r="A282" s="77" t="str">
        <f t="shared" si="12"/>
        <v>18 114870</v>
      </c>
      <c r="B282" s="81" t="s">
        <v>789</v>
      </c>
      <c r="C282" s="81" t="s">
        <v>120</v>
      </c>
      <c r="D282" s="81">
        <v>5</v>
      </c>
      <c r="E282" s="81" t="s">
        <v>667</v>
      </c>
      <c r="F282" s="81" t="s">
        <v>868</v>
      </c>
      <c r="G282" s="81" t="s">
        <v>92</v>
      </c>
      <c r="H282" s="81" t="s">
        <v>93</v>
      </c>
      <c r="I282" s="81"/>
      <c r="J282" s="81" t="s">
        <v>624</v>
      </c>
      <c r="K282" s="81" t="s">
        <v>107</v>
      </c>
      <c r="L282" s="81" t="s">
        <v>98</v>
      </c>
      <c r="M282" s="81" t="s">
        <v>869</v>
      </c>
      <c r="N282" s="81">
        <v>140</v>
      </c>
      <c r="O282" s="81" t="s">
        <v>150</v>
      </c>
      <c r="P282" s="81" t="s">
        <v>142</v>
      </c>
      <c r="Q282">
        <f t="shared" si="13"/>
        <v>18</v>
      </c>
      <c r="R282">
        <f t="shared" si="14"/>
        <v>114870</v>
      </c>
    </row>
    <row r="283" spans="1:18" ht="13.5" customHeight="1">
      <c r="A283" s="77" t="str">
        <f t="shared" si="12"/>
        <v>12 104086</v>
      </c>
      <c r="B283" s="81" t="s">
        <v>789</v>
      </c>
      <c r="C283" s="81" t="s">
        <v>120</v>
      </c>
      <c r="D283" s="81">
        <v>621</v>
      </c>
      <c r="E283" s="81" t="s">
        <v>136</v>
      </c>
      <c r="F283" s="81" t="s">
        <v>541</v>
      </c>
      <c r="G283" s="81" t="s">
        <v>98</v>
      </c>
      <c r="H283" s="81" t="s">
        <v>97</v>
      </c>
      <c r="I283" s="81"/>
      <c r="J283" s="81"/>
      <c r="K283" s="81"/>
      <c r="L283" s="81" t="s">
        <v>98</v>
      </c>
      <c r="M283" s="81" t="s">
        <v>22</v>
      </c>
      <c r="N283" s="81">
        <v>142</v>
      </c>
      <c r="O283" s="81" t="s">
        <v>156</v>
      </c>
      <c r="P283" s="81" t="s">
        <v>626</v>
      </c>
      <c r="Q283">
        <f t="shared" si="13"/>
        <v>12</v>
      </c>
      <c r="R283">
        <f t="shared" si="14"/>
        <v>104086</v>
      </c>
    </row>
    <row r="284" spans="1:18" ht="13.5" customHeight="1">
      <c r="A284" s="77" t="str">
        <f t="shared" si="12"/>
        <v>14 106648</v>
      </c>
      <c r="B284" s="81" t="s">
        <v>789</v>
      </c>
      <c r="C284" s="81" t="s">
        <v>120</v>
      </c>
      <c r="D284" s="81">
        <v>621</v>
      </c>
      <c r="E284" s="81" t="s">
        <v>120</v>
      </c>
      <c r="F284" s="81" t="s">
        <v>542</v>
      </c>
      <c r="G284" s="81" t="s">
        <v>92</v>
      </c>
      <c r="H284" s="81" t="s">
        <v>100</v>
      </c>
      <c r="I284" s="81"/>
      <c r="J284" s="81"/>
      <c r="K284" s="81"/>
      <c r="L284" s="81" t="s">
        <v>98</v>
      </c>
      <c r="M284" s="81" t="s">
        <v>277</v>
      </c>
      <c r="N284" s="81">
        <v>175</v>
      </c>
      <c r="O284" s="81" t="s">
        <v>153</v>
      </c>
      <c r="P284" s="81" t="s">
        <v>626</v>
      </c>
      <c r="Q284">
        <f t="shared" si="13"/>
        <v>14</v>
      </c>
      <c r="R284">
        <f t="shared" si="14"/>
        <v>106648</v>
      </c>
    </row>
    <row r="285" spans="1:18" ht="13.5" customHeight="1">
      <c r="A285" s="77" t="str">
        <f t="shared" si="12"/>
        <v>2 63424</v>
      </c>
      <c r="B285" s="81" t="s">
        <v>789</v>
      </c>
      <c r="C285" s="81" t="s">
        <v>121</v>
      </c>
      <c r="D285" s="81">
        <v>235</v>
      </c>
      <c r="E285" s="81" t="s">
        <v>352</v>
      </c>
      <c r="F285" s="81" t="s">
        <v>543</v>
      </c>
      <c r="G285" s="81" t="s">
        <v>98</v>
      </c>
      <c r="H285" s="81" t="s">
        <v>100</v>
      </c>
      <c r="I285" s="81"/>
      <c r="J285" s="81"/>
      <c r="K285" s="81"/>
      <c r="L285" s="81" t="s">
        <v>98</v>
      </c>
      <c r="M285" s="81" t="s">
        <v>23</v>
      </c>
      <c r="N285" s="81">
        <v>135</v>
      </c>
      <c r="O285" s="81" t="s">
        <v>150</v>
      </c>
      <c r="P285" s="81" t="s">
        <v>94</v>
      </c>
      <c r="Q285">
        <f t="shared" si="13"/>
        <v>2</v>
      </c>
      <c r="R285">
        <f t="shared" si="14"/>
        <v>63424</v>
      </c>
    </row>
    <row r="286" spans="1:18" ht="13.5" customHeight="1">
      <c r="A286" s="77" t="str">
        <f t="shared" si="12"/>
        <v>12 103804</v>
      </c>
      <c r="B286" s="81" t="s">
        <v>789</v>
      </c>
      <c r="C286" s="81" t="s">
        <v>121</v>
      </c>
      <c r="D286" s="81">
        <v>235</v>
      </c>
      <c r="E286" s="81" t="s">
        <v>136</v>
      </c>
      <c r="F286" s="81" t="s">
        <v>544</v>
      </c>
      <c r="G286" s="81" t="s">
        <v>92</v>
      </c>
      <c r="H286" s="81" t="s">
        <v>93</v>
      </c>
      <c r="I286" s="81"/>
      <c r="J286" s="81"/>
      <c r="K286" s="81"/>
      <c r="L286" s="81" t="s">
        <v>98</v>
      </c>
      <c r="M286" s="81" t="s">
        <v>320</v>
      </c>
      <c r="N286" s="81">
        <v>137</v>
      </c>
      <c r="O286" s="81" t="s">
        <v>150</v>
      </c>
      <c r="P286" s="81" t="s">
        <v>94</v>
      </c>
      <c r="Q286">
        <f t="shared" si="13"/>
        <v>12</v>
      </c>
      <c r="R286">
        <f t="shared" si="14"/>
        <v>103804</v>
      </c>
    </row>
    <row r="287" spans="1:18" ht="13.5" customHeight="1">
      <c r="A287" s="77" t="str">
        <f t="shared" si="12"/>
        <v>15 107724</v>
      </c>
      <c r="B287" s="81" t="s">
        <v>789</v>
      </c>
      <c r="C287" s="81" t="s">
        <v>121</v>
      </c>
      <c r="D287" s="81">
        <v>475</v>
      </c>
      <c r="E287" s="81" t="s">
        <v>295</v>
      </c>
      <c r="F287" s="81" t="s">
        <v>545</v>
      </c>
      <c r="G287" s="81" t="s">
        <v>98</v>
      </c>
      <c r="H287" s="81" t="s">
        <v>149</v>
      </c>
      <c r="I287" s="81"/>
      <c r="J287" s="81"/>
      <c r="K287" s="81"/>
      <c r="L287" s="81" t="s">
        <v>98</v>
      </c>
      <c r="M287" s="81" t="s">
        <v>321</v>
      </c>
      <c r="N287" s="81">
        <v>127</v>
      </c>
      <c r="O287" s="81" t="s">
        <v>150</v>
      </c>
      <c r="P287" s="81" t="s">
        <v>101</v>
      </c>
      <c r="Q287">
        <f t="shared" si="13"/>
        <v>15</v>
      </c>
      <c r="R287">
        <f t="shared" si="14"/>
        <v>107724</v>
      </c>
    </row>
    <row r="288" spans="1:18" ht="13.5" customHeight="1">
      <c r="A288" s="77" t="str">
        <f t="shared" si="12"/>
        <v>10 100223</v>
      </c>
      <c r="B288" s="81" t="s">
        <v>789</v>
      </c>
      <c r="C288" s="81" t="s">
        <v>121</v>
      </c>
      <c r="D288" s="81">
        <v>476</v>
      </c>
      <c r="E288" s="81" t="s">
        <v>344</v>
      </c>
      <c r="F288" s="81" t="s">
        <v>546</v>
      </c>
      <c r="G288" s="81" t="s">
        <v>98</v>
      </c>
      <c r="H288" s="81" t="s">
        <v>93</v>
      </c>
      <c r="I288" s="81"/>
      <c r="J288" s="81"/>
      <c r="K288" s="81"/>
      <c r="L288" s="81" t="s">
        <v>98</v>
      </c>
      <c r="M288" s="81" t="s">
        <v>24</v>
      </c>
      <c r="N288" s="81">
        <v>167</v>
      </c>
      <c r="O288" s="81" t="s">
        <v>153</v>
      </c>
      <c r="P288" s="81" t="s">
        <v>106</v>
      </c>
      <c r="Q288">
        <f t="shared" si="13"/>
        <v>10</v>
      </c>
      <c r="R288">
        <f t="shared" si="14"/>
        <v>100223</v>
      </c>
    </row>
    <row r="289" spans="1:18" ht="13.5" customHeight="1">
      <c r="A289" s="77" t="str">
        <f t="shared" si="12"/>
        <v>9 98206</v>
      </c>
      <c r="B289" s="81" t="s">
        <v>789</v>
      </c>
      <c r="C289" s="81" t="s">
        <v>120</v>
      </c>
      <c r="D289" s="81">
        <v>4</v>
      </c>
      <c r="E289" s="81" t="s">
        <v>342</v>
      </c>
      <c r="F289" s="81" t="s">
        <v>547</v>
      </c>
      <c r="G289" s="81" t="s">
        <v>98</v>
      </c>
      <c r="H289" s="81" t="s">
        <v>97</v>
      </c>
      <c r="I289" s="81"/>
      <c r="J289" s="81"/>
      <c r="K289" s="81"/>
      <c r="L289" s="81" t="s">
        <v>98</v>
      </c>
      <c r="M289" s="81" t="s">
        <v>25</v>
      </c>
      <c r="N289" s="81">
        <v>142</v>
      </c>
      <c r="O289" s="81" t="s">
        <v>156</v>
      </c>
      <c r="P289" s="81" t="s">
        <v>132</v>
      </c>
      <c r="Q289">
        <f t="shared" si="13"/>
        <v>9</v>
      </c>
      <c r="R289">
        <f t="shared" si="14"/>
        <v>98206</v>
      </c>
    </row>
    <row r="290" spans="1:18" ht="13.5" customHeight="1">
      <c r="A290" s="77" t="str">
        <f t="shared" si="12"/>
        <v>11 101850</v>
      </c>
      <c r="B290" s="81" t="s">
        <v>789</v>
      </c>
      <c r="C290" s="81" t="s">
        <v>121</v>
      </c>
      <c r="D290" s="81">
        <v>475</v>
      </c>
      <c r="E290" s="81" t="s">
        <v>137</v>
      </c>
      <c r="F290" s="81" t="s">
        <v>548</v>
      </c>
      <c r="G290" s="81" t="s">
        <v>92</v>
      </c>
      <c r="H290" s="81" t="s">
        <v>669</v>
      </c>
      <c r="I290" s="81"/>
      <c r="J290" s="81" t="s">
        <v>624</v>
      </c>
      <c r="K290" s="81"/>
      <c r="L290" s="81" t="s">
        <v>98</v>
      </c>
      <c r="M290" s="81" t="s">
        <v>653</v>
      </c>
      <c r="N290" s="81">
        <v>144</v>
      </c>
      <c r="O290" s="81" t="s">
        <v>150</v>
      </c>
      <c r="P290" s="81" t="s">
        <v>101</v>
      </c>
      <c r="Q290">
        <f t="shared" si="13"/>
        <v>11</v>
      </c>
      <c r="R290">
        <f t="shared" si="14"/>
        <v>101850</v>
      </c>
    </row>
    <row r="291" spans="1:18" ht="13.5" customHeight="1">
      <c r="A291" s="77" t="str">
        <f t="shared" si="12"/>
        <v>14 106318</v>
      </c>
      <c r="B291" s="81" t="s">
        <v>789</v>
      </c>
      <c r="C291" s="81" t="s">
        <v>120</v>
      </c>
      <c r="D291" s="81">
        <v>4</v>
      </c>
      <c r="E291" s="81" t="s">
        <v>120</v>
      </c>
      <c r="F291" s="81" t="s">
        <v>549</v>
      </c>
      <c r="G291" s="81" t="s">
        <v>92</v>
      </c>
      <c r="H291" s="81" t="s">
        <v>669</v>
      </c>
      <c r="I291" s="81"/>
      <c r="J291" s="81" t="s">
        <v>624</v>
      </c>
      <c r="K291" s="81"/>
      <c r="L291" s="81" t="s">
        <v>98</v>
      </c>
      <c r="M291" s="81" t="s">
        <v>278</v>
      </c>
      <c r="N291" s="81">
        <v>137</v>
      </c>
      <c r="O291" s="81" t="s">
        <v>150</v>
      </c>
      <c r="P291" s="81" t="s">
        <v>132</v>
      </c>
      <c r="Q291">
        <f t="shared" si="13"/>
        <v>14</v>
      </c>
      <c r="R291">
        <f t="shared" si="14"/>
        <v>106318</v>
      </c>
    </row>
    <row r="292" spans="1:18" ht="13.5" customHeight="1">
      <c r="A292" s="77" t="str">
        <f t="shared" si="12"/>
        <v>11 102313</v>
      </c>
      <c r="B292" s="81" t="s">
        <v>789</v>
      </c>
      <c r="C292" s="81" t="s">
        <v>122</v>
      </c>
      <c r="D292" s="81">
        <v>1</v>
      </c>
      <c r="E292" s="81" t="s">
        <v>137</v>
      </c>
      <c r="F292" s="81" t="s">
        <v>550</v>
      </c>
      <c r="G292" s="81" t="s">
        <v>92</v>
      </c>
      <c r="H292" s="81" t="s">
        <v>95</v>
      </c>
      <c r="I292" s="81"/>
      <c r="J292" s="81"/>
      <c r="K292" s="81"/>
      <c r="L292" s="81" t="s">
        <v>98</v>
      </c>
      <c r="M292" s="81" t="s">
        <v>26</v>
      </c>
      <c r="N292" s="81">
        <v>168</v>
      </c>
      <c r="O292" s="81" t="s">
        <v>156</v>
      </c>
      <c r="P292" s="81" t="s">
        <v>102</v>
      </c>
      <c r="Q292">
        <f t="shared" si="13"/>
        <v>11</v>
      </c>
      <c r="R292">
        <f t="shared" si="14"/>
        <v>102313</v>
      </c>
    </row>
    <row r="293" spans="1:18" ht="13.5" customHeight="1">
      <c r="A293" s="77" t="str">
        <f t="shared" si="12"/>
        <v>98 61042</v>
      </c>
      <c r="B293" s="81" t="s">
        <v>789</v>
      </c>
      <c r="C293" s="81" t="s">
        <v>121</v>
      </c>
      <c r="D293" s="81">
        <v>235</v>
      </c>
      <c r="E293" s="81" t="s">
        <v>123</v>
      </c>
      <c r="F293" s="81" t="s">
        <v>551</v>
      </c>
      <c r="G293" s="81" t="s">
        <v>92</v>
      </c>
      <c r="H293" s="81" t="s">
        <v>95</v>
      </c>
      <c r="I293" s="81"/>
      <c r="J293" s="81"/>
      <c r="K293" s="81"/>
      <c r="L293" s="81" t="s">
        <v>91</v>
      </c>
      <c r="M293" s="81" t="s">
        <v>27</v>
      </c>
      <c r="N293" s="81">
        <v>180</v>
      </c>
      <c r="O293" s="81" t="s">
        <v>153</v>
      </c>
      <c r="P293" s="81" t="s">
        <v>94</v>
      </c>
      <c r="Q293">
        <f t="shared" si="13"/>
        <v>98</v>
      </c>
      <c r="R293">
        <f t="shared" si="14"/>
        <v>61042</v>
      </c>
    </row>
    <row r="294" spans="1:18" ht="13.5" customHeight="1">
      <c r="A294" s="77" t="str">
        <f t="shared" si="12"/>
        <v>16 110323</v>
      </c>
      <c r="B294" s="81" t="s">
        <v>789</v>
      </c>
      <c r="C294" s="81" t="s">
        <v>121</v>
      </c>
      <c r="D294" s="81">
        <v>475</v>
      </c>
      <c r="E294" s="81" t="s">
        <v>336</v>
      </c>
      <c r="F294" s="81" t="s">
        <v>552</v>
      </c>
      <c r="G294" s="81" t="s">
        <v>92</v>
      </c>
      <c r="H294" s="81" t="s">
        <v>669</v>
      </c>
      <c r="I294" s="81"/>
      <c r="J294" s="81"/>
      <c r="K294" s="81"/>
      <c r="L294" s="81" t="s">
        <v>91</v>
      </c>
      <c r="M294" s="81" t="s">
        <v>654</v>
      </c>
      <c r="N294" s="81">
        <v>158</v>
      </c>
      <c r="O294" s="81" t="s">
        <v>156</v>
      </c>
      <c r="P294" s="81" t="s">
        <v>101</v>
      </c>
      <c r="Q294">
        <f t="shared" si="13"/>
        <v>16</v>
      </c>
      <c r="R294">
        <f t="shared" si="14"/>
        <v>110323</v>
      </c>
    </row>
    <row r="295" spans="1:18" ht="13.5" customHeight="1">
      <c r="A295" s="77" t="str">
        <f t="shared" si="12"/>
        <v>17 111667</v>
      </c>
      <c r="B295" s="81" t="s">
        <v>789</v>
      </c>
      <c r="C295" s="81" t="s">
        <v>121</v>
      </c>
      <c r="D295" s="81">
        <v>475</v>
      </c>
      <c r="E295" s="81" t="s">
        <v>374</v>
      </c>
      <c r="F295" s="81" t="s">
        <v>553</v>
      </c>
      <c r="G295" s="81" t="s">
        <v>92</v>
      </c>
      <c r="H295" s="81" t="s">
        <v>149</v>
      </c>
      <c r="I295" s="81"/>
      <c r="J295" s="81"/>
      <c r="K295" s="81"/>
      <c r="L295" s="81" t="s">
        <v>91</v>
      </c>
      <c r="M295" s="81" t="s">
        <v>655</v>
      </c>
      <c r="N295" s="81">
        <v>123</v>
      </c>
      <c r="O295" s="81" t="s">
        <v>150</v>
      </c>
      <c r="P295" s="81" t="s">
        <v>101</v>
      </c>
      <c r="Q295">
        <f t="shared" si="13"/>
        <v>17</v>
      </c>
      <c r="R295">
        <f t="shared" si="14"/>
        <v>111667</v>
      </c>
    </row>
    <row r="296" spans="1:18" ht="13.5" customHeight="1">
      <c r="A296" s="77" t="str">
        <f t="shared" si="12"/>
        <v>15 107980</v>
      </c>
      <c r="B296" s="81" t="s">
        <v>789</v>
      </c>
      <c r="C296" s="81" t="s">
        <v>122</v>
      </c>
      <c r="D296" s="81">
        <v>2</v>
      </c>
      <c r="E296" s="81" t="s">
        <v>295</v>
      </c>
      <c r="F296" s="81" t="s">
        <v>554</v>
      </c>
      <c r="G296" s="81" t="s">
        <v>92</v>
      </c>
      <c r="H296" s="81" t="s">
        <v>100</v>
      </c>
      <c r="I296" s="81"/>
      <c r="J296" s="81"/>
      <c r="K296" s="81"/>
      <c r="L296" s="81" t="s">
        <v>98</v>
      </c>
      <c r="M296" s="81" t="s">
        <v>322</v>
      </c>
      <c r="N296" s="81">
        <v>141</v>
      </c>
      <c r="O296" s="81" t="s">
        <v>150</v>
      </c>
      <c r="P296" s="81" t="s">
        <v>96</v>
      </c>
      <c r="Q296">
        <f t="shared" si="13"/>
        <v>15</v>
      </c>
      <c r="R296">
        <f t="shared" si="14"/>
        <v>107980</v>
      </c>
    </row>
    <row r="297" spans="1:18" ht="13.5" customHeight="1">
      <c r="A297" s="77" t="str">
        <f t="shared" si="12"/>
        <v>12 103349</v>
      </c>
      <c r="B297" s="81" t="s">
        <v>789</v>
      </c>
      <c r="C297" s="81" t="s">
        <v>122</v>
      </c>
      <c r="D297" s="81">
        <v>3</v>
      </c>
      <c r="E297" s="81" t="s">
        <v>136</v>
      </c>
      <c r="F297" s="81" t="s">
        <v>555</v>
      </c>
      <c r="G297" s="81" t="s">
        <v>92</v>
      </c>
      <c r="H297" s="81" t="s">
        <v>100</v>
      </c>
      <c r="I297" s="81"/>
      <c r="J297" s="81"/>
      <c r="K297" s="81"/>
      <c r="L297" s="81" t="s">
        <v>98</v>
      </c>
      <c r="M297" s="81" t="s">
        <v>28</v>
      </c>
      <c r="N297" s="81">
        <v>136</v>
      </c>
      <c r="O297" s="81" t="s">
        <v>150</v>
      </c>
      <c r="P297" s="81" t="s">
        <v>99</v>
      </c>
      <c r="Q297">
        <f t="shared" si="13"/>
        <v>12</v>
      </c>
      <c r="R297">
        <f t="shared" si="14"/>
        <v>103349</v>
      </c>
    </row>
    <row r="298" spans="1:18" ht="13.5" customHeight="1">
      <c r="A298" s="77" t="str">
        <f t="shared" si="12"/>
        <v>93 71397</v>
      </c>
      <c r="B298" s="81" t="s">
        <v>789</v>
      </c>
      <c r="C298" s="81" t="s">
        <v>120</v>
      </c>
      <c r="D298" s="81">
        <v>5</v>
      </c>
      <c r="E298" s="81" t="s">
        <v>131</v>
      </c>
      <c r="F298" s="81" t="s">
        <v>556</v>
      </c>
      <c r="G298" s="81" t="s">
        <v>92</v>
      </c>
      <c r="H298" s="81" t="s">
        <v>100</v>
      </c>
      <c r="I298" s="81"/>
      <c r="J298" s="81"/>
      <c r="K298" s="81"/>
      <c r="L298" s="81" t="s">
        <v>98</v>
      </c>
      <c r="M298" s="81" t="s">
        <v>29</v>
      </c>
      <c r="N298" s="81">
        <v>168</v>
      </c>
      <c r="O298" s="81" t="s">
        <v>156</v>
      </c>
      <c r="P298" s="81" t="s">
        <v>142</v>
      </c>
      <c r="Q298">
        <f t="shared" si="13"/>
        <v>93</v>
      </c>
      <c r="R298">
        <f t="shared" si="14"/>
        <v>71397</v>
      </c>
    </row>
    <row r="299" spans="1:18" ht="13.5" customHeight="1">
      <c r="A299" s="77" t="str">
        <f t="shared" si="12"/>
        <v>6 92174</v>
      </c>
      <c r="B299" s="81" t="s">
        <v>789</v>
      </c>
      <c r="C299" s="81" t="s">
        <v>121</v>
      </c>
      <c r="D299" s="81">
        <v>476</v>
      </c>
      <c r="E299" s="81" t="s">
        <v>397</v>
      </c>
      <c r="F299" s="81" t="s">
        <v>557</v>
      </c>
      <c r="G299" s="81" t="s">
        <v>92</v>
      </c>
      <c r="H299" s="81" t="s">
        <v>95</v>
      </c>
      <c r="I299" s="81"/>
      <c r="J299" s="81" t="s">
        <v>624</v>
      </c>
      <c r="K299" s="81"/>
      <c r="L299" s="81" t="s">
        <v>91</v>
      </c>
      <c r="M299" s="81" t="s">
        <v>30</v>
      </c>
      <c r="N299" s="81">
        <v>171</v>
      </c>
      <c r="O299" s="81" t="s">
        <v>156</v>
      </c>
      <c r="P299" s="81" t="s">
        <v>106</v>
      </c>
      <c r="Q299">
        <f t="shared" si="13"/>
        <v>6</v>
      </c>
      <c r="R299">
        <f t="shared" si="14"/>
        <v>92174</v>
      </c>
    </row>
    <row r="300" spans="1:18" ht="13.5" customHeight="1">
      <c r="A300" s="77" t="str">
        <f t="shared" si="12"/>
        <v>98 61048</v>
      </c>
      <c r="B300" s="81" t="s">
        <v>789</v>
      </c>
      <c r="C300" s="81" t="s">
        <v>121</v>
      </c>
      <c r="D300" s="81">
        <v>235</v>
      </c>
      <c r="E300" s="81" t="s">
        <v>123</v>
      </c>
      <c r="F300" s="81" t="s">
        <v>558</v>
      </c>
      <c r="G300" s="81" t="s">
        <v>98</v>
      </c>
      <c r="H300" s="81" t="s">
        <v>97</v>
      </c>
      <c r="I300" s="81"/>
      <c r="J300" s="81"/>
      <c r="K300" s="81"/>
      <c r="L300" s="81" t="s">
        <v>91</v>
      </c>
      <c r="M300" s="81" t="s">
        <v>31</v>
      </c>
      <c r="N300" s="81">
        <v>134</v>
      </c>
      <c r="O300" s="81" t="s">
        <v>150</v>
      </c>
      <c r="P300" s="81" t="s">
        <v>94</v>
      </c>
      <c r="Q300">
        <f t="shared" si="13"/>
        <v>98</v>
      </c>
      <c r="R300">
        <f t="shared" si="14"/>
        <v>61048</v>
      </c>
    </row>
    <row r="301" spans="1:18" ht="13.5" customHeight="1">
      <c r="A301" s="77" t="str">
        <f t="shared" si="12"/>
        <v>85 46291</v>
      </c>
      <c r="B301" s="81" t="s">
        <v>789</v>
      </c>
      <c r="C301" s="81" t="s">
        <v>121</v>
      </c>
      <c r="D301" s="81">
        <v>235</v>
      </c>
      <c r="E301" s="81" t="s">
        <v>133</v>
      </c>
      <c r="F301" s="81" t="s">
        <v>559</v>
      </c>
      <c r="G301" s="81" t="s">
        <v>92</v>
      </c>
      <c r="H301" s="81" t="s">
        <v>97</v>
      </c>
      <c r="I301" s="81"/>
      <c r="J301" s="81"/>
      <c r="K301" s="81"/>
      <c r="L301" s="81" t="s">
        <v>91</v>
      </c>
      <c r="M301" s="81" t="s">
        <v>32</v>
      </c>
      <c r="N301" s="81">
        <v>192</v>
      </c>
      <c r="O301" s="81" t="s">
        <v>166</v>
      </c>
      <c r="P301" s="81" t="s">
        <v>94</v>
      </c>
      <c r="Q301">
        <f t="shared" si="13"/>
        <v>85</v>
      </c>
      <c r="R301">
        <f t="shared" si="14"/>
        <v>46291</v>
      </c>
    </row>
    <row r="302" spans="1:18" ht="13.5" customHeight="1">
      <c r="A302" s="77" t="str">
        <f t="shared" si="12"/>
        <v>15 108370</v>
      </c>
      <c r="B302" s="81" t="s">
        <v>789</v>
      </c>
      <c r="C302" s="81" t="s">
        <v>122</v>
      </c>
      <c r="D302" s="81">
        <v>3</v>
      </c>
      <c r="E302" s="81" t="s">
        <v>295</v>
      </c>
      <c r="F302" s="81" t="s">
        <v>560</v>
      </c>
      <c r="G302" s="81" t="s">
        <v>92</v>
      </c>
      <c r="H302" s="81" t="s">
        <v>95</v>
      </c>
      <c r="I302" s="81"/>
      <c r="J302" s="81"/>
      <c r="K302" s="81"/>
      <c r="L302" s="81" t="s">
        <v>98</v>
      </c>
      <c r="M302" s="81" t="s">
        <v>323</v>
      </c>
      <c r="N302" s="81">
        <v>155</v>
      </c>
      <c r="O302" s="81" t="s">
        <v>156</v>
      </c>
      <c r="P302" s="81" t="s">
        <v>99</v>
      </c>
      <c r="Q302">
        <f t="shared" si="13"/>
        <v>15</v>
      </c>
      <c r="R302">
        <f t="shared" si="14"/>
        <v>108370</v>
      </c>
    </row>
    <row r="303" spans="1:18" ht="13.5" customHeight="1">
      <c r="A303" s="77" t="str">
        <f t="shared" si="12"/>
        <v>15 108163</v>
      </c>
      <c r="B303" s="81" t="s">
        <v>789</v>
      </c>
      <c r="C303" s="81" t="s">
        <v>122</v>
      </c>
      <c r="D303" s="81">
        <v>3</v>
      </c>
      <c r="E303" s="81" t="s">
        <v>295</v>
      </c>
      <c r="F303" s="81" t="s">
        <v>561</v>
      </c>
      <c r="G303" s="81" t="s">
        <v>92</v>
      </c>
      <c r="H303" s="81" t="s">
        <v>93</v>
      </c>
      <c r="I303" s="81"/>
      <c r="J303" s="81" t="s">
        <v>624</v>
      </c>
      <c r="K303" s="81"/>
      <c r="L303" s="81" t="s">
        <v>98</v>
      </c>
      <c r="M303" s="81" t="s">
        <v>324</v>
      </c>
      <c r="N303" s="81">
        <v>159</v>
      </c>
      <c r="O303" s="81" t="s">
        <v>156</v>
      </c>
      <c r="P303" s="81" t="s">
        <v>99</v>
      </c>
      <c r="Q303">
        <f t="shared" si="13"/>
        <v>15</v>
      </c>
      <c r="R303">
        <f t="shared" si="14"/>
        <v>108163</v>
      </c>
    </row>
    <row r="304" spans="1:18" ht="13.5" customHeight="1">
      <c r="A304" s="77" t="str">
        <f t="shared" si="12"/>
        <v>18 114025</v>
      </c>
      <c r="B304" s="81" t="s">
        <v>789</v>
      </c>
      <c r="C304" s="81" t="s">
        <v>121</v>
      </c>
      <c r="D304" s="81">
        <v>235</v>
      </c>
      <c r="E304" s="81" t="s">
        <v>667</v>
      </c>
      <c r="F304" s="81" t="s">
        <v>774</v>
      </c>
      <c r="G304" s="81" t="s">
        <v>98</v>
      </c>
      <c r="H304" s="81" t="s">
        <v>93</v>
      </c>
      <c r="I304" s="81" t="s">
        <v>90</v>
      </c>
      <c r="J304" s="81" t="s">
        <v>624</v>
      </c>
      <c r="K304" s="81"/>
      <c r="L304" s="81" t="s">
        <v>91</v>
      </c>
      <c r="M304" s="81" t="s">
        <v>775</v>
      </c>
      <c r="N304" s="81">
        <v>135</v>
      </c>
      <c r="O304" s="81" t="s">
        <v>150</v>
      </c>
      <c r="P304" s="81" t="s">
        <v>94</v>
      </c>
      <c r="Q304">
        <f t="shared" si="13"/>
        <v>18</v>
      </c>
      <c r="R304">
        <f t="shared" si="14"/>
        <v>114025</v>
      </c>
    </row>
    <row r="305" spans="1:18" ht="13.5" customHeight="1">
      <c r="A305" s="77" t="str">
        <f t="shared" si="12"/>
        <v>19 115457</v>
      </c>
      <c r="B305" s="81" t="s">
        <v>789</v>
      </c>
      <c r="C305" s="81" t="s">
        <v>121</v>
      </c>
      <c r="D305" s="81">
        <v>235</v>
      </c>
      <c r="E305" s="81" t="s">
        <v>801</v>
      </c>
      <c r="F305" s="81" t="s">
        <v>870</v>
      </c>
      <c r="G305" s="81" t="s">
        <v>92</v>
      </c>
      <c r="H305" s="81" t="s">
        <v>93</v>
      </c>
      <c r="I305" s="81" t="s">
        <v>90</v>
      </c>
      <c r="J305" s="81"/>
      <c r="K305" s="81"/>
      <c r="L305" s="81" t="s">
        <v>98</v>
      </c>
      <c r="M305" s="81" t="s">
        <v>871</v>
      </c>
      <c r="N305" s="81">
        <v>150</v>
      </c>
      <c r="O305" s="81" t="s">
        <v>150</v>
      </c>
      <c r="P305" s="81" t="s">
        <v>94</v>
      </c>
      <c r="Q305">
        <f t="shared" si="13"/>
        <v>19</v>
      </c>
      <c r="R305">
        <f t="shared" si="14"/>
        <v>115457</v>
      </c>
    </row>
    <row r="306" spans="1:18" ht="13.5" customHeight="1">
      <c r="A306" s="77" t="str">
        <f t="shared" si="12"/>
        <v>13 105685</v>
      </c>
      <c r="B306" s="81" t="s">
        <v>789</v>
      </c>
      <c r="C306" s="81" t="s">
        <v>120</v>
      </c>
      <c r="D306" s="81">
        <v>4</v>
      </c>
      <c r="E306" s="81" t="s">
        <v>144</v>
      </c>
      <c r="F306" s="81" t="s">
        <v>562</v>
      </c>
      <c r="G306" s="81" t="s">
        <v>98</v>
      </c>
      <c r="H306" s="81" t="s">
        <v>100</v>
      </c>
      <c r="I306" s="81"/>
      <c r="J306" s="81" t="s">
        <v>624</v>
      </c>
      <c r="K306" s="81" t="s">
        <v>107</v>
      </c>
      <c r="L306" s="81" t="s">
        <v>98</v>
      </c>
      <c r="M306" s="81" t="s">
        <v>33</v>
      </c>
      <c r="N306" s="81">
        <v>174</v>
      </c>
      <c r="O306" s="81" t="s">
        <v>153</v>
      </c>
      <c r="P306" s="81" t="s">
        <v>132</v>
      </c>
      <c r="Q306">
        <f t="shared" si="13"/>
        <v>13</v>
      </c>
      <c r="R306">
        <f t="shared" si="14"/>
        <v>105685</v>
      </c>
    </row>
    <row r="307" spans="1:18" ht="13.5" customHeight="1">
      <c r="A307" s="77" t="str">
        <f t="shared" si="12"/>
        <v>17 111548</v>
      </c>
      <c r="B307" s="81" t="s">
        <v>789</v>
      </c>
      <c r="C307" s="81" t="s">
        <v>122</v>
      </c>
      <c r="D307" s="81">
        <v>3</v>
      </c>
      <c r="E307" s="81" t="s">
        <v>374</v>
      </c>
      <c r="F307" s="81" t="s">
        <v>563</v>
      </c>
      <c r="G307" s="81" t="s">
        <v>92</v>
      </c>
      <c r="H307" s="81" t="s">
        <v>97</v>
      </c>
      <c r="I307" s="81"/>
      <c r="J307" s="81"/>
      <c r="K307" s="81"/>
      <c r="L307" s="81" t="s">
        <v>98</v>
      </c>
      <c r="M307" s="81" t="s">
        <v>656</v>
      </c>
      <c r="N307" s="81">
        <v>182</v>
      </c>
      <c r="O307" s="81" t="s">
        <v>153</v>
      </c>
      <c r="P307" s="81" t="s">
        <v>99</v>
      </c>
      <c r="Q307">
        <f t="shared" si="13"/>
        <v>17</v>
      </c>
      <c r="R307">
        <f t="shared" si="14"/>
        <v>111548</v>
      </c>
    </row>
    <row r="308" spans="1:18" ht="13.5" customHeight="1">
      <c r="A308" s="77" t="str">
        <f t="shared" si="12"/>
        <v>10 99486</v>
      </c>
      <c r="B308" s="81" t="s">
        <v>789</v>
      </c>
      <c r="C308" s="81" t="s">
        <v>122</v>
      </c>
      <c r="D308" s="81">
        <v>4</v>
      </c>
      <c r="E308" s="81" t="s">
        <v>344</v>
      </c>
      <c r="F308" s="81" t="s">
        <v>564</v>
      </c>
      <c r="G308" s="81" t="s">
        <v>92</v>
      </c>
      <c r="H308" s="81" t="s">
        <v>669</v>
      </c>
      <c r="I308" s="81"/>
      <c r="J308" s="81"/>
      <c r="K308" s="81"/>
      <c r="L308" s="81" t="s">
        <v>98</v>
      </c>
      <c r="M308" s="81" t="s">
        <v>34</v>
      </c>
      <c r="N308" s="81">
        <v>178</v>
      </c>
      <c r="O308" s="81" t="s">
        <v>153</v>
      </c>
      <c r="P308" s="81" t="s">
        <v>104</v>
      </c>
      <c r="Q308">
        <f t="shared" si="13"/>
        <v>10</v>
      </c>
      <c r="R308">
        <f t="shared" si="14"/>
        <v>99486</v>
      </c>
    </row>
    <row r="309" spans="1:18" ht="13.5" customHeight="1">
      <c r="A309" s="77" t="str">
        <f t="shared" si="12"/>
        <v>11 101423</v>
      </c>
      <c r="B309" s="81" t="s">
        <v>789</v>
      </c>
      <c r="C309" s="81" t="s">
        <v>122</v>
      </c>
      <c r="D309" s="81">
        <v>3</v>
      </c>
      <c r="E309" s="81" t="s">
        <v>137</v>
      </c>
      <c r="F309" s="81" t="s">
        <v>565</v>
      </c>
      <c r="G309" s="81" t="s">
        <v>92</v>
      </c>
      <c r="H309" s="81" t="s">
        <v>97</v>
      </c>
      <c r="I309" s="81"/>
      <c r="J309" s="81"/>
      <c r="K309" s="81"/>
      <c r="L309" s="81" t="s">
        <v>98</v>
      </c>
      <c r="M309" s="81" t="s">
        <v>35</v>
      </c>
      <c r="N309" s="81">
        <v>145</v>
      </c>
      <c r="O309" s="81" t="s">
        <v>150</v>
      </c>
      <c r="P309" s="81" t="s">
        <v>99</v>
      </c>
      <c r="Q309">
        <f t="shared" si="13"/>
        <v>11</v>
      </c>
      <c r="R309">
        <f t="shared" si="14"/>
        <v>101423</v>
      </c>
    </row>
    <row r="310" spans="1:18" ht="13.5" customHeight="1">
      <c r="A310" s="77" t="str">
        <f t="shared" si="12"/>
        <v>10 99487</v>
      </c>
      <c r="B310" s="81" t="s">
        <v>789</v>
      </c>
      <c r="C310" s="81" t="s">
        <v>122</v>
      </c>
      <c r="D310" s="81">
        <v>3</v>
      </c>
      <c r="E310" s="81" t="s">
        <v>344</v>
      </c>
      <c r="F310" s="81" t="s">
        <v>566</v>
      </c>
      <c r="G310" s="81" t="s">
        <v>92</v>
      </c>
      <c r="H310" s="81" t="s">
        <v>93</v>
      </c>
      <c r="I310" s="81"/>
      <c r="J310" s="81"/>
      <c r="K310" s="81"/>
      <c r="L310" s="81" t="s">
        <v>98</v>
      </c>
      <c r="M310" s="81" t="s">
        <v>36</v>
      </c>
      <c r="N310" s="81">
        <v>179</v>
      </c>
      <c r="O310" s="81" t="s">
        <v>153</v>
      </c>
      <c r="P310" s="81" t="s">
        <v>99</v>
      </c>
      <c r="Q310">
        <f t="shared" si="13"/>
        <v>10</v>
      </c>
      <c r="R310">
        <f t="shared" si="14"/>
        <v>99487</v>
      </c>
    </row>
    <row r="311" spans="1:18" ht="13.5" customHeight="1">
      <c r="A311" s="77" t="str">
        <f t="shared" si="12"/>
        <v>17 111882</v>
      </c>
      <c r="B311" s="81" t="s">
        <v>789</v>
      </c>
      <c r="C311" s="81" t="s">
        <v>120</v>
      </c>
      <c r="D311" s="81">
        <v>5</v>
      </c>
      <c r="E311" s="81" t="s">
        <v>374</v>
      </c>
      <c r="F311" s="81" t="s">
        <v>567</v>
      </c>
      <c r="G311" s="81" t="s">
        <v>92</v>
      </c>
      <c r="H311" s="81" t="s">
        <v>93</v>
      </c>
      <c r="I311" s="81"/>
      <c r="J311" s="81"/>
      <c r="K311" s="81"/>
      <c r="L311" s="81" t="s">
        <v>98</v>
      </c>
      <c r="M311" s="81" t="s">
        <v>657</v>
      </c>
      <c r="N311" s="81">
        <v>158</v>
      </c>
      <c r="O311" s="81" t="s">
        <v>156</v>
      </c>
      <c r="P311" s="81" t="s">
        <v>142</v>
      </c>
      <c r="Q311">
        <f t="shared" si="13"/>
        <v>17</v>
      </c>
      <c r="R311">
        <f t="shared" si="14"/>
        <v>111882</v>
      </c>
    </row>
    <row r="312" spans="1:18" ht="13.5" customHeight="1">
      <c r="A312" s="77" t="str">
        <f t="shared" si="12"/>
        <v>15 107289</v>
      </c>
      <c r="B312" s="81" t="s">
        <v>789</v>
      </c>
      <c r="C312" s="81" t="s">
        <v>121</v>
      </c>
      <c r="D312" s="81">
        <v>235</v>
      </c>
      <c r="E312" s="81" t="s">
        <v>295</v>
      </c>
      <c r="F312" s="81" t="s">
        <v>456</v>
      </c>
      <c r="G312" s="81" t="s">
        <v>98</v>
      </c>
      <c r="H312" s="81" t="s">
        <v>93</v>
      </c>
      <c r="I312" s="81"/>
      <c r="J312" s="81" t="s">
        <v>624</v>
      </c>
      <c r="K312" s="81"/>
      <c r="L312" s="81" t="s">
        <v>98</v>
      </c>
      <c r="M312" s="81" t="s">
        <v>776</v>
      </c>
      <c r="N312" s="81">
        <v>174</v>
      </c>
      <c r="O312" s="81" t="s">
        <v>153</v>
      </c>
      <c r="P312" s="81" t="s">
        <v>94</v>
      </c>
      <c r="Q312">
        <f t="shared" si="13"/>
        <v>15</v>
      </c>
      <c r="R312">
        <f t="shared" si="14"/>
        <v>107289</v>
      </c>
    </row>
    <row r="313" spans="1:18" ht="13.5" customHeight="1">
      <c r="A313" s="77" t="str">
        <f t="shared" si="12"/>
        <v>18 113810</v>
      </c>
      <c r="B313" s="81" t="s">
        <v>789</v>
      </c>
      <c r="C313" s="81" t="s">
        <v>121</v>
      </c>
      <c r="D313" s="81">
        <v>235</v>
      </c>
      <c r="E313" s="81" t="s">
        <v>667</v>
      </c>
      <c r="F313" s="81" t="s">
        <v>777</v>
      </c>
      <c r="G313" s="81" t="s">
        <v>92</v>
      </c>
      <c r="H313" s="81" t="s">
        <v>93</v>
      </c>
      <c r="I313" s="81"/>
      <c r="J313" s="81"/>
      <c r="K313" s="81"/>
      <c r="L313" s="81" t="s">
        <v>98</v>
      </c>
      <c r="M313" s="81" t="s">
        <v>778</v>
      </c>
      <c r="N313" s="81">
        <v>113</v>
      </c>
      <c r="O313" s="81" t="s">
        <v>150</v>
      </c>
      <c r="P313" s="81" t="s">
        <v>94</v>
      </c>
      <c r="Q313">
        <f t="shared" si="13"/>
        <v>18</v>
      </c>
      <c r="R313">
        <f t="shared" si="14"/>
        <v>113810</v>
      </c>
    </row>
    <row r="314" spans="1:18" ht="13.5" customHeight="1">
      <c r="A314" s="77" t="str">
        <f t="shared" si="12"/>
        <v>17 111771</v>
      </c>
      <c r="B314" s="81" t="s">
        <v>789</v>
      </c>
      <c r="C314" s="81" t="s">
        <v>121</v>
      </c>
      <c r="D314" s="81">
        <v>475</v>
      </c>
      <c r="E314" s="81" t="s">
        <v>374</v>
      </c>
      <c r="F314" s="81" t="s">
        <v>568</v>
      </c>
      <c r="G314" s="81" t="s">
        <v>92</v>
      </c>
      <c r="H314" s="81" t="s">
        <v>149</v>
      </c>
      <c r="I314" s="81"/>
      <c r="J314" s="81"/>
      <c r="K314" s="81"/>
      <c r="L314" s="81" t="s">
        <v>91</v>
      </c>
      <c r="M314" s="81" t="s">
        <v>658</v>
      </c>
      <c r="N314" s="81">
        <v>103</v>
      </c>
      <c r="O314" s="81" t="s">
        <v>150</v>
      </c>
      <c r="P314" s="81" t="s">
        <v>101</v>
      </c>
      <c r="Q314">
        <f t="shared" si="13"/>
        <v>17</v>
      </c>
      <c r="R314">
        <f t="shared" si="14"/>
        <v>111771</v>
      </c>
    </row>
    <row r="315" spans="1:18" ht="13.5" customHeight="1">
      <c r="A315" s="77" t="str">
        <f t="shared" si="12"/>
        <v>85 25087</v>
      </c>
      <c r="B315" s="81" t="s">
        <v>789</v>
      </c>
      <c r="C315" s="81" t="s">
        <v>122</v>
      </c>
      <c r="D315" s="81">
        <v>3</v>
      </c>
      <c r="E315" s="81" t="s">
        <v>133</v>
      </c>
      <c r="F315" s="81" t="s">
        <v>569</v>
      </c>
      <c r="G315" s="81" t="s">
        <v>98</v>
      </c>
      <c r="H315" s="81" t="s">
        <v>100</v>
      </c>
      <c r="I315" s="81"/>
      <c r="J315" s="81"/>
      <c r="K315" s="81"/>
      <c r="L315" s="81" t="s">
        <v>98</v>
      </c>
      <c r="M315" s="81" t="s">
        <v>37</v>
      </c>
      <c r="N315" s="81">
        <v>165</v>
      </c>
      <c r="O315" s="81" t="s">
        <v>153</v>
      </c>
      <c r="P315" s="81" t="s">
        <v>99</v>
      </c>
      <c r="Q315">
        <f t="shared" si="13"/>
        <v>85</v>
      </c>
      <c r="R315">
        <f t="shared" si="14"/>
        <v>25087</v>
      </c>
    </row>
    <row r="316" spans="1:18" ht="13.5" customHeight="1">
      <c r="A316" s="77" t="str">
        <f t="shared" si="12"/>
        <v>85 41915</v>
      </c>
      <c r="B316" s="81" t="s">
        <v>789</v>
      </c>
      <c r="C316" s="81" t="s">
        <v>122</v>
      </c>
      <c r="D316" s="81">
        <v>3</v>
      </c>
      <c r="E316" s="81" t="s">
        <v>133</v>
      </c>
      <c r="F316" s="81" t="s">
        <v>570</v>
      </c>
      <c r="G316" s="81" t="s">
        <v>92</v>
      </c>
      <c r="H316" s="81" t="s">
        <v>97</v>
      </c>
      <c r="I316" s="81"/>
      <c r="J316" s="81"/>
      <c r="K316" s="81"/>
      <c r="L316" s="81" t="s">
        <v>98</v>
      </c>
      <c r="M316" s="81" t="s">
        <v>38</v>
      </c>
      <c r="N316" s="81">
        <v>171</v>
      </c>
      <c r="O316" s="81" t="s">
        <v>156</v>
      </c>
      <c r="P316" s="81" t="s">
        <v>99</v>
      </c>
      <c r="Q316">
        <f t="shared" si="13"/>
        <v>85</v>
      </c>
      <c r="R316">
        <f t="shared" si="14"/>
        <v>41915</v>
      </c>
    </row>
    <row r="317" spans="1:18" ht="13.5" customHeight="1">
      <c r="A317" s="77" t="str">
        <f t="shared" si="12"/>
        <v>3 65217</v>
      </c>
      <c r="B317" s="81" t="s">
        <v>789</v>
      </c>
      <c r="C317" s="81" t="s">
        <v>120</v>
      </c>
      <c r="D317" s="81">
        <v>621</v>
      </c>
      <c r="E317" s="81" t="s">
        <v>440</v>
      </c>
      <c r="F317" s="81" t="s">
        <v>779</v>
      </c>
      <c r="G317" s="81" t="s">
        <v>98</v>
      </c>
      <c r="H317" s="81" t="s">
        <v>100</v>
      </c>
      <c r="I317" s="81"/>
      <c r="J317" s="81"/>
      <c r="K317" s="81"/>
      <c r="L317" s="81" t="s">
        <v>98</v>
      </c>
      <c r="M317" s="81" t="s">
        <v>780</v>
      </c>
      <c r="N317" s="81">
        <v>149</v>
      </c>
      <c r="O317" s="81" t="s">
        <v>156</v>
      </c>
      <c r="P317" s="81" t="s">
        <v>626</v>
      </c>
      <c r="Q317">
        <f t="shared" si="13"/>
        <v>3</v>
      </c>
      <c r="R317">
        <f t="shared" si="14"/>
        <v>65217</v>
      </c>
    </row>
    <row r="318" spans="1:18" ht="13.5" customHeight="1">
      <c r="A318" s="77" t="str">
        <f t="shared" si="12"/>
        <v>87 53795</v>
      </c>
      <c r="B318" s="81" t="s">
        <v>789</v>
      </c>
      <c r="C318" s="81" t="s">
        <v>121</v>
      </c>
      <c r="D318" s="81">
        <v>476</v>
      </c>
      <c r="E318" s="81" t="s">
        <v>130</v>
      </c>
      <c r="F318" s="81" t="s">
        <v>872</v>
      </c>
      <c r="G318" s="81" t="s">
        <v>92</v>
      </c>
      <c r="H318" s="81" t="s">
        <v>100</v>
      </c>
      <c r="I318" s="81"/>
      <c r="J318" s="81"/>
      <c r="K318" s="81"/>
      <c r="L318" s="81" t="s">
        <v>91</v>
      </c>
      <c r="M318" s="81" t="s">
        <v>873</v>
      </c>
      <c r="N318" s="81">
        <v>149</v>
      </c>
      <c r="O318" s="81" t="s">
        <v>150</v>
      </c>
      <c r="P318" s="81" t="s">
        <v>106</v>
      </c>
      <c r="Q318">
        <f t="shared" si="13"/>
        <v>87</v>
      </c>
      <c r="R318">
        <f t="shared" si="14"/>
        <v>53795</v>
      </c>
    </row>
    <row r="319" spans="1:18" ht="13.5" customHeight="1">
      <c r="A319" s="77" t="str">
        <f t="shared" si="12"/>
        <v>7 93425</v>
      </c>
      <c r="B319" s="81" t="s">
        <v>789</v>
      </c>
      <c r="C319" s="81" t="s">
        <v>122</v>
      </c>
      <c r="D319" s="81">
        <v>3</v>
      </c>
      <c r="E319" s="81" t="s">
        <v>367</v>
      </c>
      <c r="F319" s="81" t="s">
        <v>571</v>
      </c>
      <c r="G319" s="81" t="s">
        <v>92</v>
      </c>
      <c r="H319" s="81" t="s">
        <v>93</v>
      </c>
      <c r="I319" s="81"/>
      <c r="J319" s="81" t="s">
        <v>624</v>
      </c>
      <c r="K319" s="81"/>
      <c r="L319" s="81" t="s">
        <v>98</v>
      </c>
      <c r="M319" s="81" t="s">
        <v>39</v>
      </c>
      <c r="N319" s="81">
        <v>166</v>
      </c>
      <c r="O319" s="81" t="s">
        <v>156</v>
      </c>
      <c r="P319" s="81" t="s">
        <v>99</v>
      </c>
      <c r="Q319">
        <f t="shared" si="13"/>
        <v>7</v>
      </c>
      <c r="R319">
        <f t="shared" si="14"/>
        <v>93425</v>
      </c>
    </row>
    <row r="320" spans="1:18" ht="13.5" customHeight="1">
      <c r="A320" s="77" t="str">
        <f t="shared" si="12"/>
        <v>3 65218</v>
      </c>
      <c r="B320" s="81" t="s">
        <v>789</v>
      </c>
      <c r="C320" s="81" t="s">
        <v>121</v>
      </c>
      <c r="D320" s="81">
        <v>235</v>
      </c>
      <c r="E320" s="81" t="s">
        <v>440</v>
      </c>
      <c r="F320" s="81" t="s">
        <v>572</v>
      </c>
      <c r="G320" s="81" t="s">
        <v>92</v>
      </c>
      <c r="H320" s="81" t="s">
        <v>97</v>
      </c>
      <c r="I320" s="81"/>
      <c r="J320" s="81"/>
      <c r="K320" s="81"/>
      <c r="L320" s="81" t="s">
        <v>91</v>
      </c>
      <c r="M320" s="81" t="s">
        <v>40</v>
      </c>
      <c r="N320" s="81">
        <v>164</v>
      </c>
      <c r="O320" s="81" t="s">
        <v>156</v>
      </c>
      <c r="P320" s="81" t="s">
        <v>94</v>
      </c>
      <c r="Q320">
        <f t="shared" si="13"/>
        <v>3</v>
      </c>
      <c r="R320">
        <f t="shared" si="14"/>
        <v>65218</v>
      </c>
    </row>
    <row r="321" spans="1:18" ht="13.5" customHeight="1">
      <c r="A321" s="77" t="str">
        <f t="shared" si="12"/>
        <v>11 101481</v>
      </c>
      <c r="B321" s="81" t="s">
        <v>789</v>
      </c>
      <c r="C321" s="81" t="s">
        <v>121</v>
      </c>
      <c r="D321" s="81">
        <v>235</v>
      </c>
      <c r="E321" s="81" t="s">
        <v>137</v>
      </c>
      <c r="F321" s="81" t="s">
        <v>573</v>
      </c>
      <c r="G321" s="81" t="s">
        <v>92</v>
      </c>
      <c r="H321" s="81" t="s">
        <v>93</v>
      </c>
      <c r="I321" s="81"/>
      <c r="J321" s="81" t="s">
        <v>624</v>
      </c>
      <c r="K321" s="81"/>
      <c r="L321" s="81" t="s">
        <v>91</v>
      </c>
      <c r="M321" s="81" t="s">
        <v>41</v>
      </c>
      <c r="N321" s="81">
        <v>133</v>
      </c>
      <c r="O321" s="81" t="s">
        <v>150</v>
      </c>
      <c r="P321" s="81" t="s">
        <v>94</v>
      </c>
      <c r="Q321">
        <f t="shared" si="13"/>
        <v>11</v>
      </c>
      <c r="R321">
        <f t="shared" si="14"/>
        <v>101481</v>
      </c>
    </row>
    <row r="322" spans="1:18" ht="13.5" customHeight="1">
      <c r="A322" s="77" t="str">
        <f t="shared" si="12"/>
        <v>3 65219</v>
      </c>
      <c r="B322" s="81" t="s">
        <v>789</v>
      </c>
      <c r="C322" s="81" t="s">
        <v>121</v>
      </c>
      <c r="D322" s="81">
        <v>235</v>
      </c>
      <c r="E322" s="81" t="s">
        <v>440</v>
      </c>
      <c r="F322" s="81" t="s">
        <v>574</v>
      </c>
      <c r="G322" s="81" t="s">
        <v>98</v>
      </c>
      <c r="H322" s="81" t="s">
        <v>95</v>
      </c>
      <c r="I322" s="81"/>
      <c r="J322" s="81"/>
      <c r="K322" s="81"/>
      <c r="L322" s="81" t="s">
        <v>91</v>
      </c>
      <c r="M322" s="81" t="s">
        <v>42</v>
      </c>
      <c r="N322" s="81">
        <v>148</v>
      </c>
      <c r="O322" s="81" t="s">
        <v>156</v>
      </c>
      <c r="P322" s="81" t="s">
        <v>94</v>
      </c>
      <c r="Q322">
        <f t="shared" si="13"/>
        <v>3</v>
      </c>
      <c r="R322">
        <f t="shared" si="14"/>
        <v>65219</v>
      </c>
    </row>
    <row r="323" spans="1:18" ht="13.5" customHeight="1">
      <c r="A323" s="77" t="str">
        <f t="shared" si="12"/>
        <v>12 103899</v>
      </c>
      <c r="B323" s="81" t="s">
        <v>789</v>
      </c>
      <c r="C323" s="81" t="s">
        <v>120</v>
      </c>
      <c r="D323" s="81">
        <v>5</v>
      </c>
      <c r="E323" s="81" t="s">
        <v>136</v>
      </c>
      <c r="F323" s="81" t="s">
        <v>575</v>
      </c>
      <c r="G323" s="81" t="s">
        <v>98</v>
      </c>
      <c r="H323" s="81" t="s">
        <v>100</v>
      </c>
      <c r="I323" s="81"/>
      <c r="J323" s="81" t="s">
        <v>624</v>
      </c>
      <c r="K323" s="81"/>
      <c r="L323" s="81" t="s">
        <v>91</v>
      </c>
      <c r="M323" s="81" t="s">
        <v>43</v>
      </c>
      <c r="N323" s="81">
        <v>134</v>
      </c>
      <c r="O323" s="81" t="s">
        <v>150</v>
      </c>
      <c r="P323" s="81" t="s">
        <v>142</v>
      </c>
      <c r="Q323">
        <f t="shared" si="13"/>
        <v>12</v>
      </c>
      <c r="R323">
        <f t="shared" si="14"/>
        <v>103899</v>
      </c>
    </row>
    <row r="324" spans="1:18" ht="13.5" customHeight="1">
      <c r="A324" s="77" t="str">
        <f aca="true" t="shared" si="15" ref="A324:A388">Q324&amp;" "&amp;R324</f>
        <v>89 58886</v>
      </c>
      <c r="B324" s="81" t="s">
        <v>789</v>
      </c>
      <c r="C324" s="81" t="s">
        <v>121</v>
      </c>
      <c r="D324" s="81">
        <v>235</v>
      </c>
      <c r="E324" s="81" t="s">
        <v>128</v>
      </c>
      <c r="F324" s="81" t="s">
        <v>576</v>
      </c>
      <c r="G324" s="81" t="s">
        <v>92</v>
      </c>
      <c r="H324" s="81" t="s">
        <v>97</v>
      </c>
      <c r="I324" s="81"/>
      <c r="J324" s="81"/>
      <c r="K324" s="81"/>
      <c r="L324" s="81" t="s">
        <v>91</v>
      </c>
      <c r="M324" s="81" t="s">
        <v>44</v>
      </c>
      <c r="N324" s="81">
        <v>181</v>
      </c>
      <c r="O324" s="81" t="s">
        <v>153</v>
      </c>
      <c r="P324" s="81" t="s">
        <v>94</v>
      </c>
      <c r="Q324">
        <f aca="true" t="shared" si="16" ref="Q324:Q388">E324*1</f>
        <v>89</v>
      </c>
      <c r="R324">
        <f aca="true" t="shared" si="17" ref="R324:R388">F324*1</f>
        <v>58886</v>
      </c>
    </row>
    <row r="325" spans="1:18" ht="13.5" customHeight="1">
      <c r="A325" s="77" t="str">
        <f t="shared" si="15"/>
        <v>4 86271</v>
      </c>
      <c r="B325" s="81" t="s">
        <v>789</v>
      </c>
      <c r="C325" s="81" t="s">
        <v>121</v>
      </c>
      <c r="D325" s="81">
        <v>235</v>
      </c>
      <c r="E325" s="81" t="s">
        <v>333</v>
      </c>
      <c r="F325" s="81" t="s">
        <v>577</v>
      </c>
      <c r="G325" s="81" t="s">
        <v>98</v>
      </c>
      <c r="H325" s="81" t="s">
        <v>95</v>
      </c>
      <c r="I325" s="81"/>
      <c r="J325" s="81"/>
      <c r="K325" s="81"/>
      <c r="L325" s="81" t="s">
        <v>91</v>
      </c>
      <c r="M325" s="81" t="s">
        <v>45</v>
      </c>
      <c r="N325" s="81">
        <v>149</v>
      </c>
      <c r="O325" s="81" t="s">
        <v>156</v>
      </c>
      <c r="P325" s="81" t="s">
        <v>94</v>
      </c>
      <c r="Q325">
        <f t="shared" si="16"/>
        <v>4</v>
      </c>
      <c r="R325">
        <f t="shared" si="17"/>
        <v>86271</v>
      </c>
    </row>
    <row r="326" spans="1:18" ht="13.5" customHeight="1">
      <c r="A326" s="77" t="str">
        <f t="shared" si="15"/>
        <v>5 89240</v>
      </c>
      <c r="B326" s="81" t="s">
        <v>789</v>
      </c>
      <c r="C326" s="81" t="s">
        <v>121</v>
      </c>
      <c r="D326" s="81">
        <v>235</v>
      </c>
      <c r="E326" s="81" t="s">
        <v>337</v>
      </c>
      <c r="F326" s="81" t="s">
        <v>578</v>
      </c>
      <c r="G326" s="81" t="s">
        <v>92</v>
      </c>
      <c r="H326" s="81" t="s">
        <v>93</v>
      </c>
      <c r="I326" s="81"/>
      <c r="J326" s="81" t="s">
        <v>624</v>
      </c>
      <c r="K326" s="81"/>
      <c r="L326" s="81" t="s">
        <v>98</v>
      </c>
      <c r="M326" s="81" t="s">
        <v>325</v>
      </c>
      <c r="N326" s="81">
        <v>189</v>
      </c>
      <c r="O326" s="81" t="s">
        <v>153</v>
      </c>
      <c r="P326" s="81" t="s">
        <v>94</v>
      </c>
      <c r="Q326">
        <f t="shared" si="16"/>
        <v>5</v>
      </c>
      <c r="R326">
        <f t="shared" si="17"/>
        <v>89240</v>
      </c>
    </row>
    <row r="327" spans="1:18" ht="13.5" customHeight="1">
      <c r="A327" s="77" t="str">
        <f t="shared" si="15"/>
        <v>17 111639</v>
      </c>
      <c r="B327" s="81" t="s">
        <v>789</v>
      </c>
      <c r="C327" s="81" t="s">
        <v>120</v>
      </c>
      <c r="D327" s="81">
        <v>5</v>
      </c>
      <c r="E327" s="81" t="s">
        <v>374</v>
      </c>
      <c r="F327" s="81" t="s">
        <v>579</v>
      </c>
      <c r="G327" s="81" t="s">
        <v>92</v>
      </c>
      <c r="H327" s="81" t="s">
        <v>100</v>
      </c>
      <c r="I327" s="81"/>
      <c r="J327" s="81"/>
      <c r="K327" s="81"/>
      <c r="L327" s="81" t="s">
        <v>98</v>
      </c>
      <c r="M327" s="81" t="s">
        <v>659</v>
      </c>
      <c r="N327" s="81">
        <v>146</v>
      </c>
      <c r="O327" s="81" t="s">
        <v>150</v>
      </c>
      <c r="P327" s="81" t="s">
        <v>142</v>
      </c>
      <c r="Q327">
        <f t="shared" si="16"/>
        <v>17</v>
      </c>
      <c r="R327">
        <f t="shared" si="17"/>
        <v>111639</v>
      </c>
    </row>
    <row r="328" spans="1:18" ht="13.5" customHeight="1">
      <c r="A328" s="77" t="str">
        <f t="shared" si="15"/>
        <v>19 115507</v>
      </c>
      <c r="B328" s="81" t="s">
        <v>789</v>
      </c>
      <c r="C328" s="81" t="s">
        <v>121</v>
      </c>
      <c r="D328" s="81">
        <v>475</v>
      </c>
      <c r="E328" s="81" t="s">
        <v>801</v>
      </c>
      <c r="F328" s="81" t="s">
        <v>874</v>
      </c>
      <c r="G328" s="81" t="s">
        <v>92</v>
      </c>
      <c r="H328" s="81" t="s">
        <v>152</v>
      </c>
      <c r="I328" s="81" t="s">
        <v>90</v>
      </c>
      <c r="J328" s="81"/>
      <c r="K328" s="81"/>
      <c r="L328" s="81" t="s">
        <v>91</v>
      </c>
      <c r="M328" s="81" t="s">
        <v>875</v>
      </c>
      <c r="N328" s="81">
        <v>140</v>
      </c>
      <c r="O328" s="81" t="s">
        <v>150</v>
      </c>
      <c r="P328" s="81" t="s">
        <v>101</v>
      </c>
      <c r="Q328">
        <f t="shared" si="16"/>
        <v>19</v>
      </c>
      <c r="R328">
        <f t="shared" si="17"/>
        <v>115507</v>
      </c>
    </row>
    <row r="329" spans="1:18" ht="13.5" customHeight="1">
      <c r="A329" s="77" t="str">
        <f t="shared" si="15"/>
        <v>87 53375</v>
      </c>
      <c r="B329" s="81" t="s">
        <v>789</v>
      </c>
      <c r="C329" s="81" t="s">
        <v>120</v>
      </c>
      <c r="D329" s="81">
        <v>621</v>
      </c>
      <c r="E329" s="81" t="s">
        <v>130</v>
      </c>
      <c r="F329" s="81" t="s">
        <v>580</v>
      </c>
      <c r="G329" s="81" t="s">
        <v>92</v>
      </c>
      <c r="H329" s="81" t="s">
        <v>97</v>
      </c>
      <c r="I329" s="81"/>
      <c r="J329" s="81"/>
      <c r="K329" s="81"/>
      <c r="L329" s="81" t="s">
        <v>98</v>
      </c>
      <c r="M329" s="81" t="s">
        <v>660</v>
      </c>
      <c r="N329" s="81">
        <v>177</v>
      </c>
      <c r="O329" s="81" t="s">
        <v>153</v>
      </c>
      <c r="P329" s="81" t="s">
        <v>626</v>
      </c>
      <c r="Q329">
        <f t="shared" si="16"/>
        <v>87</v>
      </c>
      <c r="R329">
        <f t="shared" si="17"/>
        <v>53375</v>
      </c>
    </row>
    <row r="330" spans="1:18" ht="13.5" customHeight="1">
      <c r="A330" s="77" t="str">
        <f t="shared" si="15"/>
        <v>99 61768</v>
      </c>
      <c r="B330" s="81" t="s">
        <v>789</v>
      </c>
      <c r="C330" s="81" t="s">
        <v>121</v>
      </c>
      <c r="D330" s="81">
        <v>235</v>
      </c>
      <c r="E330" s="81" t="s">
        <v>135</v>
      </c>
      <c r="F330" s="81" t="s">
        <v>581</v>
      </c>
      <c r="G330" s="81" t="s">
        <v>92</v>
      </c>
      <c r="H330" s="81" t="s">
        <v>97</v>
      </c>
      <c r="I330" s="81"/>
      <c r="J330" s="81"/>
      <c r="K330" s="81"/>
      <c r="L330" s="81" t="s">
        <v>91</v>
      </c>
      <c r="M330" s="81" t="s">
        <v>46</v>
      </c>
      <c r="N330" s="81">
        <v>192</v>
      </c>
      <c r="O330" s="81" t="s">
        <v>166</v>
      </c>
      <c r="P330" s="81" t="s">
        <v>94</v>
      </c>
      <c r="Q330">
        <f t="shared" si="16"/>
        <v>99</v>
      </c>
      <c r="R330">
        <f t="shared" si="17"/>
        <v>61768</v>
      </c>
    </row>
    <row r="331" spans="1:18" ht="13.5" customHeight="1">
      <c r="A331" s="77" t="str">
        <f t="shared" si="15"/>
        <v>11 102916</v>
      </c>
      <c r="B331" s="81" t="s">
        <v>789</v>
      </c>
      <c r="C331" s="81" t="s">
        <v>120</v>
      </c>
      <c r="D331" s="81">
        <v>4</v>
      </c>
      <c r="E331" s="81" t="s">
        <v>137</v>
      </c>
      <c r="F331" s="81" t="s">
        <v>582</v>
      </c>
      <c r="G331" s="81" t="s">
        <v>92</v>
      </c>
      <c r="H331" s="81" t="s">
        <v>97</v>
      </c>
      <c r="I331" s="81"/>
      <c r="J331" s="81"/>
      <c r="K331" s="81" t="s">
        <v>107</v>
      </c>
      <c r="L331" s="81" t="s">
        <v>98</v>
      </c>
      <c r="M331" s="81" t="s">
        <v>47</v>
      </c>
      <c r="N331" s="81">
        <v>149</v>
      </c>
      <c r="O331" s="81" t="s">
        <v>150</v>
      </c>
      <c r="P331" s="81" t="s">
        <v>132</v>
      </c>
      <c r="Q331">
        <f t="shared" si="16"/>
        <v>11</v>
      </c>
      <c r="R331">
        <f t="shared" si="17"/>
        <v>102916</v>
      </c>
    </row>
    <row r="332" spans="1:18" ht="13.5" customHeight="1">
      <c r="A332" s="77" t="str">
        <f t="shared" si="15"/>
        <v>11 101567</v>
      </c>
      <c r="B332" s="81" t="s">
        <v>789</v>
      </c>
      <c r="C332" s="81" t="s">
        <v>121</v>
      </c>
      <c r="D332" s="81">
        <v>476</v>
      </c>
      <c r="E332" s="81" t="s">
        <v>137</v>
      </c>
      <c r="F332" s="81" t="s">
        <v>583</v>
      </c>
      <c r="G332" s="81" t="s">
        <v>98</v>
      </c>
      <c r="H332" s="81" t="s">
        <v>97</v>
      </c>
      <c r="I332" s="81"/>
      <c r="J332" s="81"/>
      <c r="K332" s="81"/>
      <c r="L332" s="81" t="s">
        <v>98</v>
      </c>
      <c r="M332" s="81" t="s">
        <v>48</v>
      </c>
      <c r="N332" s="81">
        <v>126</v>
      </c>
      <c r="O332" s="81" t="s">
        <v>150</v>
      </c>
      <c r="P332" s="81" t="s">
        <v>106</v>
      </c>
      <c r="Q332">
        <f t="shared" si="16"/>
        <v>11</v>
      </c>
      <c r="R332">
        <f t="shared" si="17"/>
        <v>101567</v>
      </c>
    </row>
    <row r="333" spans="1:18" ht="13.5" customHeight="1">
      <c r="A333" s="77" t="str">
        <f t="shared" si="15"/>
        <v>11 101568</v>
      </c>
      <c r="B333" s="81" t="s">
        <v>789</v>
      </c>
      <c r="C333" s="81" t="s">
        <v>121</v>
      </c>
      <c r="D333" s="81">
        <v>476</v>
      </c>
      <c r="E333" s="81" t="s">
        <v>137</v>
      </c>
      <c r="F333" s="81" t="s">
        <v>584</v>
      </c>
      <c r="G333" s="81" t="s">
        <v>92</v>
      </c>
      <c r="H333" s="81" t="s">
        <v>97</v>
      </c>
      <c r="I333" s="81"/>
      <c r="J333" s="81" t="s">
        <v>624</v>
      </c>
      <c r="K333" s="81"/>
      <c r="L333" s="81" t="s">
        <v>98</v>
      </c>
      <c r="M333" s="81" t="s">
        <v>279</v>
      </c>
      <c r="N333" s="81">
        <v>189</v>
      </c>
      <c r="O333" s="81" t="s">
        <v>153</v>
      </c>
      <c r="P333" s="81" t="s">
        <v>106</v>
      </c>
      <c r="Q333">
        <f t="shared" si="16"/>
        <v>11</v>
      </c>
      <c r="R333">
        <f t="shared" si="17"/>
        <v>101568</v>
      </c>
    </row>
    <row r="334" spans="1:18" ht="13.5" customHeight="1">
      <c r="A334" s="77" t="str">
        <f t="shared" si="15"/>
        <v>19 115622</v>
      </c>
      <c r="B334" s="81" t="s">
        <v>789</v>
      </c>
      <c r="C334" s="81" t="s">
        <v>121</v>
      </c>
      <c r="D334" s="81">
        <v>477</v>
      </c>
      <c r="E334" s="81" t="s">
        <v>801</v>
      </c>
      <c r="F334" s="81" t="s">
        <v>876</v>
      </c>
      <c r="G334" s="81" t="s">
        <v>92</v>
      </c>
      <c r="H334" s="81" t="s">
        <v>149</v>
      </c>
      <c r="I334" s="81" t="s">
        <v>90</v>
      </c>
      <c r="J334" s="81"/>
      <c r="K334" s="81"/>
      <c r="L334" s="81" t="s">
        <v>98</v>
      </c>
      <c r="M334" s="81" t="s">
        <v>877</v>
      </c>
      <c r="N334" s="81">
        <v>122</v>
      </c>
      <c r="O334" s="81" t="s">
        <v>150</v>
      </c>
      <c r="P334" s="81" t="s">
        <v>800</v>
      </c>
      <c r="Q334">
        <f t="shared" si="16"/>
        <v>19</v>
      </c>
      <c r="R334">
        <f t="shared" si="17"/>
        <v>115622</v>
      </c>
    </row>
    <row r="335" spans="1:18" ht="13.5" customHeight="1">
      <c r="A335" s="77" t="str">
        <f t="shared" si="15"/>
        <v>18 114385</v>
      </c>
      <c r="B335" s="81" t="s">
        <v>789</v>
      </c>
      <c r="C335" s="81" t="s">
        <v>122</v>
      </c>
      <c r="D335" s="81">
        <v>4</v>
      </c>
      <c r="E335" s="81" t="s">
        <v>667</v>
      </c>
      <c r="F335" s="81" t="s">
        <v>781</v>
      </c>
      <c r="G335" s="81" t="s">
        <v>92</v>
      </c>
      <c r="H335" s="81" t="s">
        <v>149</v>
      </c>
      <c r="I335" s="81"/>
      <c r="J335" s="81"/>
      <c r="K335" s="81"/>
      <c r="L335" s="81" t="s">
        <v>98</v>
      </c>
      <c r="M335" s="81" t="s">
        <v>782</v>
      </c>
      <c r="N335" s="81">
        <v>160</v>
      </c>
      <c r="O335" s="81" t="s">
        <v>156</v>
      </c>
      <c r="P335" s="81" t="s">
        <v>104</v>
      </c>
      <c r="Q335">
        <f t="shared" si="16"/>
        <v>18</v>
      </c>
      <c r="R335">
        <f t="shared" si="17"/>
        <v>114385</v>
      </c>
    </row>
    <row r="336" spans="1:18" ht="13.5" customHeight="1">
      <c r="A336" s="77" t="str">
        <f t="shared" si="15"/>
        <v>14 106915</v>
      </c>
      <c r="B336" s="81" t="s">
        <v>789</v>
      </c>
      <c r="C336" s="81" t="s">
        <v>120</v>
      </c>
      <c r="D336" s="81">
        <v>621</v>
      </c>
      <c r="E336" s="81" t="s">
        <v>120</v>
      </c>
      <c r="F336" s="81" t="s">
        <v>878</v>
      </c>
      <c r="G336" s="81" t="s">
        <v>92</v>
      </c>
      <c r="H336" s="81" t="s">
        <v>93</v>
      </c>
      <c r="I336" s="81"/>
      <c r="J336" s="81"/>
      <c r="K336" s="81"/>
      <c r="L336" s="81" t="s">
        <v>98</v>
      </c>
      <c r="M336" s="81" t="s">
        <v>879</v>
      </c>
      <c r="N336" s="81">
        <v>190</v>
      </c>
      <c r="O336" s="81" t="s">
        <v>166</v>
      </c>
      <c r="P336" s="81" t="s">
        <v>626</v>
      </c>
      <c r="Q336">
        <f t="shared" si="16"/>
        <v>14</v>
      </c>
      <c r="R336">
        <f t="shared" si="17"/>
        <v>106915</v>
      </c>
    </row>
    <row r="337" spans="1:18" ht="13.5" customHeight="1">
      <c r="A337" s="77" t="str">
        <f t="shared" si="15"/>
        <v>3 12910</v>
      </c>
      <c r="B337" s="81" t="s">
        <v>789</v>
      </c>
      <c r="C337" s="81" t="s">
        <v>122</v>
      </c>
      <c r="D337" s="81">
        <v>3</v>
      </c>
      <c r="E337" s="81" t="s">
        <v>440</v>
      </c>
      <c r="F337" s="81" t="s">
        <v>585</v>
      </c>
      <c r="G337" s="81" t="s">
        <v>92</v>
      </c>
      <c r="H337" s="81" t="s">
        <v>100</v>
      </c>
      <c r="I337" s="81"/>
      <c r="J337" s="81"/>
      <c r="K337" s="81"/>
      <c r="L337" s="81" t="s">
        <v>98</v>
      </c>
      <c r="M337" s="81" t="s">
        <v>326</v>
      </c>
      <c r="N337" s="81">
        <v>177</v>
      </c>
      <c r="O337" s="81" t="s">
        <v>153</v>
      </c>
      <c r="P337" s="81" t="s">
        <v>99</v>
      </c>
      <c r="Q337">
        <f t="shared" si="16"/>
        <v>3</v>
      </c>
      <c r="R337">
        <f t="shared" si="17"/>
        <v>12910</v>
      </c>
    </row>
    <row r="338" spans="1:18" ht="13.5" customHeight="1">
      <c r="A338" s="77" t="str">
        <f t="shared" si="15"/>
        <v>10 99569</v>
      </c>
      <c r="B338" s="81" t="s">
        <v>789</v>
      </c>
      <c r="C338" s="81" t="s">
        <v>122</v>
      </c>
      <c r="D338" s="81">
        <v>3</v>
      </c>
      <c r="E338" s="81" t="s">
        <v>344</v>
      </c>
      <c r="F338" s="81" t="s">
        <v>586</v>
      </c>
      <c r="G338" s="81" t="s">
        <v>92</v>
      </c>
      <c r="H338" s="81" t="s">
        <v>93</v>
      </c>
      <c r="I338" s="81"/>
      <c r="J338" s="81"/>
      <c r="K338" s="81"/>
      <c r="L338" s="81" t="s">
        <v>98</v>
      </c>
      <c r="M338" s="81" t="s">
        <v>327</v>
      </c>
      <c r="N338" s="81">
        <v>168</v>
      </c>
      <c r="O338" s="81" t="s">
        <v>156</v>
      </c>
      <c r="P338" s="81" t="s">
        <v>99</v>
      </c>
      <c r="Q338">
        <f t="shared" si="16"/>
        <v>10</v>
      </c>
      <c r="R338">
        <f t="shared" si="17"/>
        <v>99569</v>
      </c>
    </row>
    <row r="339" spans="1:18" ht="13.5" customHeight="1">
      <c r="A339" s="77" t="str">
        <f t="shared" si="15"/>
        <v>9 98275</v>
      </c>
      <c r="B339" s="81" t="s">
        <v>789</v>
      </c>
      <c r="C339" s="81" t="s">
        <v>122</v>
      </c>
      <c r="D339" s="81">
        <v>3</v>
      </c>
      <c r="E339" s="81" t="s">
        <v>342</v>
      </c>
      <c r="F339" s="81" t="s">
        <v>587</v>
      </c>
      <c r="G339" s="81" t="s">
        <v>92</v>
      </c>
      <c r="H339" s="81" t="s">
        <v>95</v>
      </c>
      <c r="I339" s="81"/>
      <c r="J339" s="81" t="s">
        <v>624</v>
      </c>
      <c r="K339" s="81"/>
      <c r="L339" s="81" t="s">
        <v>98</v>
      </c>
      <c r="M339" s="81" t="s">
        <v>49</v>
      </c>
      <c r="N339" s="81">
        <v>167</v>
      </c>
      <c r="O339" s="81" t="s">
        <v>156</v>
      </c>
      <c r="P339" s="81" t="s">
        <v>99</v>
      </c>
      <c r="Q339">
        <f t="shared" si="16"/>
        <v>9</v>
      </c>
      <c r="R339">
        <f t="shared" si="17"/>
        <v>98275</v>
      </c>
    </row>
    <row r="340" spans="1:18" ht="13.5" customHeight="1">
      <c r="A340" s="77" t="str">
        <f t="shared" si="15"/>
        <v>11 102122</v>
      </c>
      <c r="B340" s="81" t="s">
        <v>789</v>
      </c>
      <c r="C340" s="81" t="s">
        <v>120</v>
      </c>
      <c r="D340" s="81">
        <v>1</v>
      </c>
      <c r="E340" s="81" t="s">
        <v>137</v>
      </c>
      <c r="F340" s="81" t="s">
        <v>588</v>
      </c>
      <c r="G340" s="81" t="s">
        <v>92</v>
      </c>
      <c r="H340" s="81" t="s">
        <v>95</v>
      </c>
      <c r="I340" s="81"/>
      <c r="J340" s="81" t="s">
        <v>624</v>
      </c>
      <c r="K340" s="81"/>
      <c r="L340" s="81" t="s">
        <v>98</v>
      </c>
      <c r="M340" s="81" t="s">
        <v>50</v>
      </c>
      <c r="N340" s="81">
        <v>177</v>
      </c>
      <c r="O340" s="81" t="s">
        <v>153</v>
      </c>
      <c r="P340" s="81" t="s">
        <v>105</v>
      </c>
      <c r="Q340">
        <f t="shared" si="16"/>
        <v>11</v>
      </c>
      <c r="R340">
        <f t="shared" si="17"/>
        <v>102122</v>
      </c>
    </row>
    <row r="341" spans="1:18" ht="13.5" customHeight="1">
      <c r="A341" s="77" t="str">
        <f t="shared" si="15"/>
        <v>19 115224</v>
      </c>
      <c r="B341" s="81" t="s">
        <v>789</v>
      </c>
      <c r="C341" s="81" t="s">
        <v>121</v>
      </c>
      <c r="D341" s="81">
        <v>4</v>
      </c>
      <c r="E341" s="81" t="s">
        <v>801</v>
      </c>
      <c r="F341" s="81" t="s">
        <v>880</v>
      </c>
      <c r="G341" s="81" t="s">
        <v>98</v>
      </c>
      <c r="H341" s="81" t="s">
        <v>95</v>
      </c>
      <c r="I341" s="81" t="s">
        <v>90</v>
      </c>
      <c r="J341" s="81"/>
      <c r="K341" s="81"/>
      <c r="L341" s="81" t="s">
        <v>98</v>
      </c>
      <c r="M341" s="81" t="s">
        <v>881</v>
      </c>
      <c r="N341" s="81">
        <v>133</v>
      </c>
      <c r="O341" s="81" t="s">
        <v>150</v>
      </c>
      <c r="P341" s="81" t="s">
        <v>148</v>
      </c>
      <c r="Q341">
        <f t="shared" si="16"/>
        <v>19</v>
      </c>
      <c r="R341">
        <f t="shared" si="17"/>
        <v>115224</v>
      </c>
    </row>
    <row r="342" spans="1:18" ht="13.5" customHeight="1">
      <c r="A342" s="77" t="str">
        <f t="shared" si="15"/>
        <v>98 61046</v>
      </c>
      <c r="B342" s="81" t="s">
        <v>789</v>
      </c>
      <c r="C342" s="81" t="s">
        <v>121</v>
      </c>
      <c r="D342" s="81">
        <v>235</v>
      </c>
      <c r="E342" s="81" t="s">
        <v>123</v>
      </c>
      <c r="F342" s="81" t="s">
        <v>589</v>
      </c>
      <c r="G342" s="81" t="s">
        <v>92</v>
      </c>
      <c r="H342" s="81" t="s">
        <v>100</v>
      </c>
      <c r="I342" s="81"/>
      <c r="J342" s="81"/>
      <c r="K342" s="81"/>
      <c r="L342" s="81" t="s">
        <v>91</v>
      </c>
      <c r="M342" s="81" t="s">
        <v>51</v>
      </c>
      <c r="N342" s="81">
        <v>155</v>
      </c>
      <c r="O342" s="81" t="s">
        <v>156</v>
      </c>
      <c r="P342" s="81" t="s">
        <v>94</v>
      </c>
      <c r="Q342">
        <f t="shared" si="16"/>
        <v>98</v>
      </c>
      <c r="R342">
        <f t="shared" si="17"/>
        <v>61046</v>
      </c>
    </row>
    <row r="343" spans="1:18" ht="13.5" customHeight="1">
      <c r="A343" s="77" t="str">
        <f t="shared" si="15"/>
        <v>19 115985</v>
      </c>
      <c r="B343" s="81" t="s">
        <v>789</v>
      </c>
      <c r="C343" s="81" t="s">
        <v>120</v>
      </c>
      <c r="D343" s="81">
        <v>4</v>
      </c>
      <c r="E343" s="81" t="s">
        <v>801</v>
      </c>
      <c r="F343" s="81" t="s">
        <v>882</v>
      </c>
      <c r="G343" s="81" t="s">
        <v>92</v>
      </c>
      <c r="H343" s="81" t="s">
        <v>93</v>
      </c>
      <c r="I343" s="81" t="s">
        <v>90</v>
      </c>
      <c r="J343" s="81"/>
      <c r="K343" s="81"/>
      <c r="L343" s="81" t="s">
        <v>98</v>
      </c>
      <c r="M343" s="81" t="s">
        <v>883</v>
      </c>
      <c r="N343" s="81">
        <v>150</v>
      </c>
      <c r="O343" s="81" t="s">
        <v>150</v>
      </c>
      <c r="P343" s="81" t="s">
        <v>132</v>
      </c>
      <c r="Q343">
        <f t="shared" si="16"/>
        <v>19</v>
      </c>
      <c r="R343">
        <f t="shared" si="17"/>
        <v>115985</v>
      </c>
    </row>
    <row r="344" spans="1:18" ht="13.5" customHeight="1">
      <c r="A344" s="77" t="str">
        <f t="shared" si="15"/>
        <v>19 115558</v>
      </c>
      <c r="B344" s="81" t="s">
        <v>789</v>
      </c>
      <c r="C344" s="81" t="s">
        <v>121</v>
      </c>
      <c r="D344" s="81">
        <v>477</v>
      </c>
      <c r="E344" s="81" t="s">
        <v>801</v>
      </c>
      <c r="F344" s="81" t="s">
        <v>884</v>
      </c>
      <c r="G344" s="81" t="s">
        <v>92</v>
      </c>
      <c r="H344" s="81" t="s">
        <v>149</v>
      </c>
      <c r="I344" s="81" t="s">
        <v>90</v>
      </c>
      <c r="J344" s="81"/>
      <c r="K344" s="81"/>
      <c r="L344" s="81" t="s">
        <v>98</v>
      </c>
      <c r="M344" s="81" t="s">
        <v>885</v>
      </c>
      <c r="N344" s="81">
        <v>150</v>
      </c>
      <c r="O344" s="81" t="s">
        <v>150</v>
      </c>
      <c r="P344" s="81" t="s">
        <v>800</v>
      </c>
      <c r="Q344">
        <f t="shared" si="16"/>
        <v>19</v>
      </c>
      <c r="R344">
        <f t="shared" si="17"/>
        <v>115558</v>
      </c>
    </row>
    <row r="345" spans="1:18" ht="13.5" customHeight="1">
      <c r="A345" s="77" t="str">
        <f t="shared" si="15"/>
        <v>12 103862</v>
      </c>
      <c r="B345" s="81" t="s">
        <v>789</v>
      </c>
      <c r="C345" s="81" t="s">
        <v>122</v>
      </c>
      <c r="D345" s="81">
        <v>2</v>
      </c>
      <c r="E345" s="81" t="s">
        <v>136</v>
      </c>
      <c r="F345" s="81" t="s">
        <v>590</v>
      </c>
      <c r="G345" s="81" t="s">
        <v>92</v>
      </c>
      <c r="H345" s="81" t="s">
        <v>100</v>
      </c>
      <c r="I345" s="81"/>
      <c r="J345" s="81" t="s">
        <v>624</v>
      </c>
      <c r="K345" s="81"/>
      <c r="L345" s="81" t="s">
        <v>98</v>
      </c>
      <c r="M345" s="81" t="s">
        <v>52</v>
      </c>
      <c r="N345" s="81">
        <v>176</v>
      </c>
      <c r="O345" s="81" t="s">
        <v>153</v>
      </c>
      <c r="P345" s="81" t="s">
        <v>96</v>
      </c>
      <c r="Q345">
        <f t="shared" si="16"/>
        <v>12</v>
      </c>
      <c r="R345">
        <f t="shared" si="17"/>
        <v>103862</v>
      </c>
    </row>
    <row r="346" spans="1:18" ht="13.5" customHeight="1">
      <c r="A346" s="77" t="str">
        <f t="shared" si="15"/>
        <v>7 93421</v>
      </c>
      <c r="B346" s="81" t="s">
        <v>789</v>
      </c>
      <c r="C346" s="81" t="s">
        <v>121</v>
      </c>
      <c r="D346" s="81">
        <v>235</v>
      </c>
      <c r="E346" s="81" t="s">
        <v>367</v>
      </c>
      <c r="F346" s="81" t="s">
        <v>591</v>
      </c>
      <c r="G346" s="81" t="s">
        <v>92</v>
      </c>
      <c r="H346" s="81" t="s">
        <v>93</v>
      </c>
      <c r="I346" s="81"/>
      <c r="J346" s="81"/>
      <c r="K346" s="81"/>
      <c r="L346" s="81" t="s">
        <v>91</v>
      </c>
      <c r="M346" s="81" t="s">
        <v>53</v>
      </c>
      <c r="N346" s="81">
        <v>176</v>
      </c>
      <c r="O346" s="81" t="s">
        <v>153</v>
      </c>
      <c r="P346" s="81" t="s">
        <v>94</v>
      </c>
      <c r="Q346">
        <f t="shared" si="16"/>
        <v>7</v>
      </c>
      <c r="R346">
        <f t="shared" si="17"/>
        <v>93421</v>
      </c>
    </row>
    <row r="347" spans="1:18" ht="13.5" customHeight="1">
      <c r="A347" s="77" t="str">
        <f t="shared" si="15"/>
        <v>0 60200</v>
      </c>
      <c r="B347" s="81" t="s">
        <v>789</v>
      </c>
      <c r="C347" s="81" t="s">
        <v>120</v>
      </c>
      <c r="D347" s="81">
        <v>1</v>
      </c>
      <c r="E347" s="81" t="s">
        <v>390</v>
      </c>
      <c r="F347" s="81" t="s">
        <v>592</v>
      </c>
      <c r="G347" s="81" t="s">
        <v>92</v>
      </c>
      <c r="H347" s="81" t="s">
        <v>100</v>
      </c>
      <c r="I347" s="81"/>
      <c r="J347" s="81"/>
      <c r="K347" s="81"/>
      <c r="L347" s="81" t="s">
        <v>98</v>
      </c>
      <c r="M347" s="81" t="s">
        <v>54</v>
      </c>
      <c r="N347" s="81">
        <v>163</v>
      </c>
      <c r="O347" s="81" t="s">
        <v>156</v>
      </c>
      <c r="P347" s="81" t="s">
        <v>105</v>
      </c>
      <c r="Q347">
        <f t="shared" si="16"/>
        <v>0</v>
      </c>
      <c r="R347">
        <f t="shared" si="17"/>
        <v>60200</v>
      </c>
    </row>
    <row r="348" spans="1:18" ht="13.5" customHeight="1">
      <c r="A348" s="77" t="str">
        <f t="shared" si="15"/>
        <v>5 88658</v>
      </c>
      <c r="B348" s="81" t="s">
        <v>789</v>
      </c>
      <c r="C348" s="81" t="s">
        <v>121</v>
      </c>
      <c r="D348" s="81">
        <v>235</v>
      </c>
      <c r="E348" s="81" t="s">
        <v>337</v>
      </c>
      <c r="F348" s="81" t="s">
        <v>593</v>
      </c>
      <c r="G348" s="81" t="s">
        <v>92</v>
      </c>
      <c r="H348" s="81" t="s">
        <v>97</v>
      </c>
      <c r="I348" s="81"/>
      <c r="J348" s="81"/>
      <c r="K348" s="81"/>
      <c r="L348" s="81" t="s">
        <v>91</v>
      </c>
      <c r="M348" s="81" t="s">
        <v>55</v>
      </c>
      <c r="N348" s="81">
        <v>168</v>
      </c>
      <c r="O348" s="81" t="s">
        <v>156</v>
      </c>
      <c r="P348" s="81" t="s">
        <v>94</v>
      </c>
      <c r="Q348">
        <f t="shared" si="16"/>
        <v>5</v>
      </c>
      <c r="R348">
        <f t="shared" si="17"/>
        <v>88658</v>
      </c>
    </row>
    <row r="349" spans="1:18" ht="13.5" customHeight="1">
      <c r="A349" s="77" t="str">
        <f t="shared" si="15"/>
        <v>11 101482</v>
      </c>
      <c r="B349" s="81" t="s">
        <v>789</v>
      </c>
      <c r="C349" s="81" t="s">
        <v>121</v>
      </c>
      <c r="D349" s="81">
        <v>235</v>
      </c>
      <c r="E349" s="81" t="s">
        <v>137</v>
      </c>
      <c r="F349" s="81" t="s">
        <v>594</v>
      </c>
      <c r="G349" s="81" t="s">
        <v>92</v>
      </c>
      <c r="H349" s="81" t="s">
        <v>93</v>
      </c>
      <c r="I349" s="81"/>
      <c r="J349" s="81"/>
      <c r="K349" s="81"/>
      <c r="L349" s="81" t="s">
        <v>91</v>
      </c>
      <c r="M349" s="81" t="s">
        <v>56</v>
      </c>
      <c r="N349" s="81">
        <v>156</v>
      </c>
      <c r="O349" s="81" t="s">
        <v>156</v>
      </c>
      <c r="P349" s="81" t="s">
        <v>94</v>
      </c>
      <c r="Q349">
        <f t="shared" si="16"/>
        <v>11</v>
      </c>
      <c r="R349">
        <f t="shared" si="17"/>
        <v>101482</v>
      </c>
    </row>
    <row r="350" spans="1:18" ht="13.5" customHeight="1">
      <c r="A350" s="77" t="str">
        <f t="shared" si="15"/>
        <v>9 98207</v>
      </c>
      <c r="B350" s="81" t="s">
        <v>789</v>
      </c>
      <c r="C350" s="81" t="s">
        <v>122</v>
      </c>
      <c r="D350" s="81">
        <v>2</v>
      </c>
      <c r="E350" s="81" t="s">
        <v>342</v>
      </c>
      <c r="F350" s="81" t="s">
        <v>595</v>
      </c>
      <c r="G350" s="81" t="s">
        <v>98</v>
      </c>
      <c r="H350" s="81" t="s">
        <v>93</v>
      </c>
      <c r="I350" s="81"/>
      <c r="J350" s="81"/>
      <c r="K350" s="81"/>
      <c r="L350" s="81" t="s">
        <v>98</v>
      </c>
      <c r="M350" s="81" t="s">
        <v>57</v>
      </c>
      <c r="N350" s="81">
        <v>164</v>
      </c>
      <c r="O350" s="81" t="s">
        <v>153</v>
      </c>
      <c r="P350" s="81" t="s">
        <v>96</v>
      </c>
      <c r="Q350">
        <f t="shared" si="16"/>
        <v>9</v>
      </c>
      <c r="R350">
        <f t="shared" si="17"/>
        <v>98207</v>
      </c>
    </row>
    <row r="351" spans="1:18" ht="13.5" customHeight="1">
      <c r="A351" s="77" t="str">
        <f t="shared" si="15"/>
        <v>9 98208</v>
      </c>
      <c r="B351" s="81" t="s">
        <v>789</v>
      </c>
      <c r="C351" s="81" t="s">
        <v>122</v>
      </c>
      <c r="D351" s="81">
        <v>2</v>
      </c>
      <c r="E351" s="81" t="s">
        <v>342</v>
      </c>
      <c r="F351" s="81" t="s">
        <v>596</v>
      </c>
      <c r="G351" s="81" t="s">
        <v>98</v>
      </c>
      <c r="H351" s="81" t="s">
        <v>95</v>
      </c>
      <c r="I351" s="81"/>
      <c r="J351" s="81"/>
      <c r="K351" s="81"/>
      <c r="L351" s="81" t="s">
        <v>91</v>
      </c>
      <c r="M351" s="81" t="s">
        <v>58</v>
      </c>
      <c r="N351" s="81">
        <v>148</v>
      </c>
      <c r="O351" s="81" t="s">
        <v>156</v>
      </c>
      <c r="P351" s="81" t="s">
        <v>96</v>
      </c>
      <c r="Q351">
        <f t="shared" si="16"/>
        <v>9</v>
      </c>
      <c r="R351">
        <f t="shared" si="17"/>
        <v>98208</v>
      </c>
    </row>
    <row r="352" spans="1:18" ht="13.5" customHeight="1">
      <c r="A352" s="77" t="str">
        <f t="shared" si="15"/>
        <v>8 95557</v>
      </c>
      <c r="B352" s="81" t="s">
        <v>789</v>
      </c>
      <c r="C352" s="81" t="s">
        <v>122</v>
      </c>
      <c r="D352" s="81">
        <v>2</v>
      </c>
      <c r="E352" s="81" t="s">
        <v>357</v>
      </c>
      <c r="F352" s="81" t="s">
        <v>597</v>
      </c>
      <c r="G352" s="81" t="s">
        <v>92</v>
      </c>
      <c r="H352" s="81" t="s">
        <v>97</v>
      </c>
      <c r="I352" s="81"/>
      <c r="J352" s="81"/>
      <c r="K352" s="81"/>
      <c r="L352" s="81" t="s">
        <v>91</v>
      </c>
      <c r="M352" s="81" t="s">
        <v>59</v>
      </c>
      <c r="N352" s="81">
        <v>191</v>
      </c>
      <c r="O352" s="81" t="s">
        <v>166</v>
      </c>
      <c r="P352" s="81" t="s">
        <v>96</v>
      </c>
      <c r="Q352">
        <f t="shared" si="16"/>
        <v>8</v>
      </c>
      <c r="R352">
        <f t="shared" si="17"/>
        <v>95557</v>
      </c>
    </row>
    <row r="353" spans="1:18" ht="13.5" customHeight="1">
      <c r="A353" s="77" t="str">
        <f t="shared" si="15"/>
        <v>1 61869</v>
      </c>
      <c r="B353" s="81" t="s">
        <v>789</v>
      </c>
      <c r="C353" s="81" t="s">
        <v>120</v>
      </c>
      <c r="D353" s="81">
        <v>5</v>
      </c>
      <c r="E353" s="81" t="s">
        <v>339</v>
      </c>
      <c r="F353" s="81" t="s">
        <v>598</v>
      </c>
      <c r="G353" s="81" t="s">
        <v>92</v>
      </c>
      <c r="H353" s="81" t="s">
        <v>97</v>
      </c>
      <c r="I353" s="81"/>
      <c r="J353" s="81"/>
      <c r="K353" s="81"/>
      <c r="L353" s="81" t="s">
        <v>98</v>
      </c>
      <c r="M353" s="81" t="s">
        <v>280</v>
      </c>
      <c r="N353" s="81">
        <v>168</v>
      </c>
      <c r="O353" s="81" t="s">
        <v>156</v>
      </c>
      <c r="P353" s="81" t="s">
        <v>142</v>
      </c>
      <c r="Q353">
        <f t="shared" si="16"/>
        <v>1</v>
      </c>
      <c r="R353">
        <f t="shared" si="17"/>
        <v>61869</v>
      </c>
    </row>
    <row r="354" spans="1:18" ht="13.5" customHeight="1">
      <c r="A354" s="77" t="str">
        <f t="shared" si="15"/>
        <v>5 90495</v>
      </c>
      <c r="B354" s="81" t="s">
        <v>789</v>
      </c>
      <c r="C354" s="81" t="s">
        <v>121</v>
      </c>
      <c r="D354" s="81">
        <v>476</v>
      </c>
      <c r="E354" s="81" t="s">
        <v>337</v>
      </c>
      <c r="F354" s="81" t="s">
        <v>599</v>
      </c>
      <c r="G354" s="81" t="s">
        <v>92</v>
      </c>
      <c r="H354" s="81" t="s">
        <v>100</v>
      </c>
      <c r="I354" s="81"/>
      <c r="J354" s="81" t="s">
        <v>624</v>
      </c>
      <c r="K354" s="81"/>
      <c r="L354" s="81" t="s">
        <v>91</v>
      </c>
      <c r="M354" s="81" t="s">
        <v>60</v>
      </c>
      <c r="N354" s="81">
        <v>150</v>
      </c>
      <c r="O354" s="81" t="s">
        <v>150</v>
      </c>
      <c r="P354" s="81" t="s">
        <v>106</v>
      </c>
      <c r="Q354">
        <f t="shared" si="16"/>
        <v>5</v>
      </c>
      <c r="R354">
        <f t="shared" si="17"/>
        <v>90495</v>
      </c>
    </row>
    <row r="355" spans="1:18" ht="13.5" customHeight="1">
      <c r="A355" s="77" t="str">
        <f t="shared" si="15"/>
        <v>18 113618</v>
      </c>
      <c r="B355" s="81" t="s">
        <v>789</v>
      </c>
      <c r="C355" s="81" t="s">
        <v>122</v>
      </c>
      <c r="D355" s="81">
        <v>3</v>
      </c>
      <c r="E355" s="81" t="s">
        <v>667</v>
      </c>
      <c r="F355" s="81" t="s">
        <v>783</v>
      </c>
      <c r="G355" s="81" t="s">
        <v>92</v>
      </c>
      <c r="H355" s="81" t="s">
        <v>93</v>
      </c>
      <c r="I355" s="81" t="s">
        <v>90</v>
      </c>
      <c r="J355" s="81" t="s">
        <v>624</v>
      </c>
      <c r="K355" s="81"/>
      <c r="L355" s="81" t="s">
        <v>98</v>
      </c>
      <c r="M355" s="81" t="s">
        <v>784</v>
      </c>
      <c r="N355" s="81">
        <v>131</v>
      </c>
      <c r="O355" s="81" t="s">
        <v>150</v>
      </c>
      <c r="P355" s="81" t="s">
        <v>99</v>
      </c>
      <c r="Q355">
        <f t="shared" si="16"/>
        <v>18</v>
      </c>
      <c r="R355">
        <f t="shared" si="17"/>
        <v>113618</v>
      </c>
    </row>
    <row r="356" spans="1:18" ht="13.5" customHeight="1">
      <c r="A356" s="77" t="str">
        <f t="shared" si="15"/>
        <v>19 115229</v>
      </c>
      <c r="B356" s="81" t="s">
        <v>789</v>
      </c>
      <c r="C356" s="81" t="s">
        <v>121</v>
      </c>
      <c r="D356" s="81">
        <v>4</v>
      </c>
      <c r="E356" s="81" t="s">
        <v>801</v>
      </c>
      <c r="F356" s="81" t="s">
        <v>886</v>
      </c>
      <c r="G356" s="81" t="s">
        <v>92</v>
      </c>
      <c r="H356" s="81" t="s">
        <v>254</v>
      </c>
      <c r="I356" s="81" t="s">
        <v>90</v>
      </c>
      <c r="J356" s="81"/>
      <c r="K356" s="81"/>
      <c r="L356" s="81" t="s">
        <v>98</v>
      </c>
      <c r="M356" s="81" t="s">
        <v>887</v>
      </c>
      <c r="N356" s="81">
        <v>120</v>
      </c>
      <c r="O356" s="81" t="s">
        <v>150</v>
      </c>
      <c r="P356" s="81" t="s">
        <v>148</v>
      </c>
      <c r="Q356">
        <f t="shared" si="16"/>
        <v>19</v>
      </c>
      <c r="R356">
        <f t="shared" si="17"/>
        <v>115229</v>
      </c>
    </row>
    <row r="357" spans="1:18" ht="13.5" customHeight="1">
      <c r="A357" s="77" t="str">
        <f t="shared" si="15"/>
        <v>11 102960</v>
      </c>
      <c r="B357" s="81" t="s">
        <v>789</v>
      </c>
      <c r="C357" s="81" t="s">
        <v>120</v>
      </c>
      <c r="D357" s="81">
        <v>621</v>
      </c>
      <c r="E357" s="81" t="s">
        <v>137</v>
      </c>
      <c r="F357" s="81" t="s">
        <v>600</v>
      </c>
      <c r="G357" s="81" t="s">
        <v>92</v>
      </c>
      <c r="H357" s="81" t="s">
        <v>93</v>
      </c>
      <c r="I357" s="81"/>
      <c r="J357" s="81"/>
      <c r="K357" s="81"/>
      <c r="L357" s="81" t="s">
        <v>98</v>
      </c>
      <c r="M357" s="81" t="s">
        <v>61</v>
      </c>
      <c r="N357" s="81">
        <v>176</v>
      </c>
      <c r="O357" s="81" t="s">
        <v>153</v>
      </c>
      <c r="P357" s="81" t="s">
        <v>626</v>
      </c>
      <c r="Q357">
        <f t="shared" si="16"/>
        <v>11</v>
      </c>
      <c r="R357">
        <f t="shared" si="17"/>
        <v>102960</v>
      </c>
    </row>
    <row r="358" spans="1:18" ht="13.5" customHeight="1">
      <c r="A358" s="77" t="str">
        <f t="shared" si="15"/>
        <v>6 91087</v>
      </c>
      <c r="B358" s="81" t="s">
        <v>789</v>
      </c>
      <c r="C358" s="81" t="s">
        <v>120</v>
      </c>
      <c r="D358" s="81">
        <v>621</v>
      </c>
      <c r="E358" s="81" t="s">
        <v>397</v>
      </c>
      <c r="F358" s="81" t="s">
        <v>601</v>
      </c>
      <c r="G358" s="81" t="s">
        <v>92</v>
      </c>
      <c r="H358" s="81" t="s">
        <v>100</v>
      </c>
      <c r="I358" s="81"/>
      <c r="J358" s="81"/>
      <c r="K358" s="81"/>
      <c r="L358" s="81" t="s">
        <v>98</v>
      </c>
      <c r="M358" s="81" t="s">
        <v>661</v>
      </c>
      <c r="N358" s="81">
        <v>167</v>
      </c>
      <c r="O358" s="81" t="s">
        <v>156</v>
      </c>
      <c r="P358" s="81" t="s">
        <v>626</v>
      </c>
      <c r="Q358">
        <f t="shared" si="16"/>
        <v>6</v>
      </c>
      <c r="R358">
        <f t="shared" si="17"/>
        <v>91087</v>
      </c>
    </row>
    <row r="359" spans="1:18" ht="13.5" customHeight="1">
      <c r="A359" s="77" t="str">
        <f t="shared" si="15"/>
        <v>14 106029</v>
      </c>
      <c r="B359" s="81" t="s">
        <v>789</v>
      </c>
      <c r="C359" s="81" t="s">
        <v>121</v>
      </c>
      <c r="D359" s="81">
        <v>235</v>
      </c>
      <c r="E359" s="81" t="s">
        <v>120</v>
      </c>
      <c r="F359" s="81" t="s">
        <v>602</v>
      </c>
      <c r="G359" s="81" t="s">
        <v>92</v>
      </c>
      <c r="H359" s="81" t="s">
        <v>93</v>
      </c>
      <c r="I359" s="81"/>
      <c r="J359" s="81"/>
      <c r="K359" s="81"/>
      <c r="L359" s="81" t="s">
        <v>91</v>
      </c>
      <c r="M359" s="81" t="s">
        <v>281</v>
      </c>
      <c r="N359" s="81">
        <v>147</v>
      </c>
      <c r="O359" s="81" t="s">
        <v>150</v>
      </c>
      <c r="P359" s="81" t="s">
        <v>94</v>
      </c>
      <c r="Q359">
        <f t="shared" si="16"/>
        <v>14</v>
      </c>
      <c r="R359">
        <f t="shared" si="17"/>
        <v>106029</v>
      </c>
    </row>
    <row r="360" spans="1:18" ht="13.5" customHeight="1">
      <c r="A360" s="77" t="str">
        <f t="shared" si="15"/>
        <v>98 61455</v>
      </c>
      <c r="B360" s="81" t="s">
        <v>789</v>
      </c>
      <c r="C360" s="81" t="s">
        <v>121</v>
      </c>
      <c r="D360" s="81">
        <v>235</v>
      </c>
      <c r="E360" s="81" t="s">
        <v>123</v>
      </c>
      <c r="F360" s="81" t="s">
        <v>603</v>
      </c>
      <c r="G360" s="81" t="s">
        <v>92</v>
      </c>
      <c r="H360" s="81" t="s">
        <v>97</v>
      </c>
      <c r="I360" s="81"/>
      <c r="J360" s="81"/>
      <c r="K360" s="81"/>
      <c r="L360" s="81" t="s">
        <v>91</v>
      </c>
      <c r="M360" s="81" t="s">
        <v>62</v>
      </c>
      <c r="N360" s="81">
        <v>154</v>
      </c>
      <c r="O360" s="81" t="s">
        <v>156</v>
      </c>
      <c r="P360" s="81" t="s">
        <v>94</v>
      </c>
      <c r="Q360">
        <f t="shared" si="16"/>
        <v>98</v>
      </c>
      <c r="R360">
        <f t="shared" si="17"/>
        <v>61455</v>
      </c>
    </row>
    <row r="361" spans="1:18" ht="13.5" customHeight="1">
      <c r="A361" s="77" t="str">
        <f t="shared" si="15"/>
        <v>7 93424</v>
      </c>
      <c r="B361" s="81" t="s">
        <v>789</v>
      </c>
      <c r="C361" s="81" t="s">
        <v>121</v>
      </c>
      <c r="D361" s="81">
        <v>235</v>
      </c>
      <c r="E361" s="81" t="s">
        <v>367</v>
      </c>
      <c r="F361" s="81" t="s">
        <v>604</v>
      </c>
      <c r="G361" s="81" t="s">
        <v>92</v>
      </c>
      <c r="H361" s="81" t="s">
        <v>93</v>
      </c>
      <c r="I361" s="81"/>
      <c r="J361" s="81" t="s">
        <v>624</v>
      </c>
      <c r="K361" s="81"/>
      <c r="L361" s="81" t="s">
        <v>98</v>
      </c>
      <c r="M361" s="81" t="s">
        <v>328</v>
      </c>
      <c r="N361" s="81">
        <v>160</v>
      </c>
      <c r="O361" s="81" t="s">
        <v>156</v>
      </c>
      <c r="P361" s="81" t="s">
        <v>94</v>
      </c>
      <c r="Q361">
        <f t="shared" si="16"/>
        <v>7</v>
      </c>
      <c r="R361">
        <f t="shared" si="17"/>
        <v>93424</v>
      </c>
    </row>
    <row r="362" spans="1:18" ht="13.5" customHeight="1">
      <c r="A362" s="77" t="str">
        <f t="shared" si="15"/>
        <v>11 102915</v>
      </c>
      <c r="B362" s="81" t="s">
        <v>789</v>
      </c>
      <c r="C362" s="81" t="s">
        <v>120</v>
      </c>
      <c r="D362" s="81">
        <v>4</v>
      </c>
      <c r="E362" s="81" t="s">
        <v>137</v>
      </c>
      <c r="F362" s="81" t="s">
        <v>605</v>
      </c>
      <c r="G362" s="81" t="s">
        <v>92</v>
      </c>
      <c r="H362" s="81" t="s">
        <v>100</v>
      </c>
      <c r="I362" s="81"/>
      <c r="J362" s="81"/>
      <c r="K362" s="81"/>
      <c r="L362" s="81" t="s">
        <v>98</v>
      </c>
      <c r="M362" s="81" t="s">
        <v>63</v>
      </c>
      <c r="N362" s="81">
        <v>180</v>
      </c>
      <c r="O362" s="81" t="s">
        <v>153</v>
      </c>
      <c r="P362" s="81" t="s">
        <v>132</v>
      </c>
      <c r="Q362">
        <f t="shared" si="16"/>
        <v>11</v>
      </c>
      <c r="R362">
        <f t="shared" si="17"/>
        <v>102915</v>
      </c>
    </row>
    <row r="363" spans="1:18" ht="13.5" customHeight="1">
      <c r="A363" s="77" t="str">
        <f t="shared" si="15"/>
        <v>4 88092</v>
      </c>
      <c r="B363" s="81" t="s">
        <v>789</v>
      </c>
      <c r="C363" s="81" t="s">
        <v>121</v>
      </c>
      <c r="D363" s="81">
        <v>4</v>
      </c>
      <c r="E363" s="81" t="s">
        <v>333</v>
      </c>
      <c r="F363" s="81" t="s">
        <v>606</v>
      </c>
      <c r="G363" s="81" t="s">
        <v>92</v>
      </c>
      <c r="H363" s="81" t="s">
        <v>100</v>
      </c>
      <c r="I363" s="81"/>
      <c r="J363" s="81"/>
      <c r="K363" s="81"/>
      <c r="L363" s="81" t="s">
        <v>98</v>
      </c>
      <c r="M363" s="81" t="s">
        <v>64</v>
      </c>
      <c r="N363" s="81">
        <v>190</v>
      </c>
      <c r="O363" s="81" t="s">
        <v>166</v>
      </c>
      <c r="P363" s="81" t="s">
        <v>148</v>
      </c>
      <c r="Q363">
        <f t="shared" si="16"/>
        <v>4</v>
      </c>
      <c r="R363">
        <f t="shared" si="17"/>
        <v>88092</v>
      </c>
    </row>
    <row r="364" spans="1:18" ht="13.5" customHeight="1">
      <c r="A364" s="77" t="str">
        <f t="shared" si="15"/>
        <v>13 105141</v>
      </c>
      <c r="B364" s="81" t="s">
        <v>789</v>
      </c>
      <c r="C364" s="81" t="s">
        <v>122</v>
      </c>
      <c r="D364" s="81">
        <v>2</v>
      </c>
      <c r="E364" s="81" t="s">
        <v>144</v>
      </c>
      <c r="F364" s="81" t="s">
        <v>607</v>
      </c>
      <c r="G364" s="81" t="s">
        <v>98</v>
      </c>
      <c r="H364" s="81" t="s">
        <v>669</v>
      </c>
      <c r="I364" s="81"/>
      <c r="J364" s="81"/>
      <c r="K364" s="81"/>
      <c r="L364" s="81" t="s">
        <v>98</v>
      </c>
      <c r="M364" s="81" t="s">
        <v>65</v>
      </c>
      <c r="N364" s="81">
        <v>176</v>
      </c>
      <c r="O364" s="81" t="s">
        <v>166</v>
      </c>
      <c r="P364" s="81" t="s">
        <v>96</v>
      </c>
      <c r="Q364">
        <f t="shared" si="16"/>
        <v>13</v>
      </c>
      <c r="R364">
        <f t="shared" si="17"/>
        <v>105141</v>
      </c>
    </row>
    <row r="365" spans="1:18" ht="13.5" customHeight="1">
      <c r="A365" s="77" t="str">
        <f t="shared" si="15"/>
        <v>13 105142</v>
      </c>
      <c r="B365" s="81" t="s">
        <v>789</v>
      </c>
      <c r="C365" s="81" t="s">
        <v>122</v>
      </c>
      <c r="D365" s="81">
        <v>2</v>
      </c>
      <c r="E365" s="81" t="s">
        <v>144</v>
      </c>
      <c r="F365" s="81" t="s">
        <v>608</v>
      </c>
      <c r="G365" s="81" t="s">
        <v>92</v>
      </c>
      <c r="H365" s="81" t="s">
        <v>103</v>
      </c>
      <c r="I365" s="81"/>
      <c r="J365" s="81"/>
      <c r="K365" s="81"/>
      <c r="L365" s="81" t="s">
        <v>98</v>
      </c>
      <c r="M365" s="81" t="s">
        <v>66</v>
      </c>
      <c r="N365" s="81">
        <v>173</v>
      </c>
      <c r="O365" s="81" t="s">
        <v>156</v>
      </c>
      <c r="P365" s="81" t="s">
        <v>96</v>
      </c>
      <c r="Q365">
        <f t="shared" si="16"/>
        <v>13</v>
      </c>
      <c r="R365">
        <f t="shared" si="17"/>
        <v>105142</v>
      </c>
    </row>
    <row r="366" spans="1:18" ht="13.5" customHeight="1">
      <c r="A366" s="77" t="str">
        <f t="shared" si="15"/>
        <v>14 106684</v>
      </c>
      <c r="B366" s="81" t="s">
        <v>789</v>
      </c>
      <c r="C366" s="81" t="s">
        <v>122</v>
      </c>
      <c r="D366" s="81">
        <v>3</v>
      </c>
      <c r="E366" s="81" t="s">
        <v>120</v>
      </c>
      <c r="F366" s="81" t="s">
        <v>785</v>
      </c>
      <c r="G366" s="81" t="s">
        <v>98</v>
      </c>
      <c r="H366" s="81" t="s">
        <v>93</v>
      </c>
      <c r="I366" s="81"/>
      <c r="J366" s="81"/>
      <c r="K366" s="81"/>
      <c r="L366" s="81" t="s">
        <v>98</v>
      </c>
      <c r="M366" s="81" t="s">
        <v>786</v>
      </c>
      <c r="N366" s="81">
        <v>130</v>
      </c>
      <c r="O366" s="81" t="s">
        <v>150</v>
      </c>
      <c r="P366" s="81" t="s">
        <v>99</v>
      </c>
      <c r="Q366">
        <f t="shared" si="16"/>
        <v>14</v>
      </c>
      <c r="R366">
        <f t="shared" si="17"/>
        <v>106684</v>
      </c>
    </row>
    <row r="367" spans="1:18" ht="13.5" customHeight="1">
      <c r="A367" s="77" t="str">
        <f t="shared" si="15"/>
        <v>1 62849</v>
      </c>
      <c r="B367" s="81" t="s">
        <v>789</v>
      </c>
      <c r="C367" s="81" t="s">
        <v>122</v>
      </c>
      <c r="D367" s="81">
        <v>3</v>
      </c>
      <c r="E367" s="81" t="s">
        <v>339</v>
      </c>
      <c r="F367" s="81" t="s">
        <v>787</v>
      </c>
      <c r="G367" s="81" t="s">
        <v>92</v>
      </c>
      <c r="H367" s="81" t="s">
        <v>93</v>
      </c>
      <c r="I367" s="81"/>
      <c r="J367" s="81"/>
      <c r="K367" s="81"/>
      <c r="L367" s="81" t="s">
        <v>98</v>
      </c>
      <c r="M367" s="81" t="s">
        <v>788</v>
      </c>
      <c r="N367" s="81">
        <v>173</v>
      </c>
      <c r="O367" s="81" t="s">
        <v>156</v>
      </c>
      <c r="P367" s="81" t="s">
        <v>99</v>
      </c>
      <c r="Q367">
        <f t="shared" si="16"/>
        <v>1</v>
      </c>
      <c r="R367">
        <f t="shared" si="17"/>
        <v>62849</v>
      </c>
    </row>
    <row r="368" spans="1:18" ht="13.5" customHeight="1">
      <c r="A368" s="77" t="str">
        <f t="shared" si="15"/>
        <v>12 103643</v>
      </c>
      <c r="B368" s="81" t="s">
        <v>789</v>
      </c>
      <c r="C368" s="81" t="s">
        <v>120</v>
      </c>
      <c r="D368" s="81">
        <v>4</v>
      </c>
      <c r="E368" s="81" t="s">
        <v>136</v>
      </c>
      <c r="F368" s="81" t="s">
        <v>609</v>
      </c>
      <c r="G368" s="81" t="s">
        <v>92</v>
      </c>
      <c r="H368" s="81" t="s">
        <v>97</v>
      </c>
      <c r="I368" s="81"/>
      <c r="J368" s="81"/>
      <c r="K368" s="81"/>
      <c r="L368" s="81" t="s">
        <v>98</v>
      </c>
      <c r="M368" s="81" t="s">
        <v>67</v>
      </c>
      <c r="N368" s="81">
        <v>153</v>
      </c>
      <c r="O368" s="81" t="s">
        <v>156</v>
      </c>
      <c r="P368" s="81" t="s">
        <v>132</v>
      </c>
      <c r="Q368">
        <f t="shared" si="16"/>
        <v>12</v>
      </c>
      <c r="R368">
        <f t="shared" si="17"/>
        <v>103643</v>
      </c>
    </row>
    <row r="369" spans="1:18" ht="13.5" customHeight="1">
      <c r="A369" s="77" t="str">
        <f t="shared" si="15"/>
        <v>10 99412</v>
      </c>
      <c r="B369" s="81" t="s">
        <v>789</v>
      </c>
      <c r="C369" s="81" t="s">
        <v>121</v>
      </c>
      <c r="D369" s="81">
        <v>4</v>
      </c>
      <c r="E369" s="81" t="s">
        <v>344</v>
      </c>
      <c r="F369" s="81" t="s">
        <v>610</v>
      </c>
      <c r="G369" s="81" t="s">
        <v>92</v>
      </c>
      <c r="H369" s="81" t="s">
        <v>100</v>
      </c>
      <c r="I369" s="81"/>
      <c r="J369" s="81"/>
      <c r="K369" s="81"/>
      <c r="L369" s="81" t="s">
        <v>98</v>
      </c>
      <c r="M369" s="81" t="s">
        <v>68</v>
      </c>
      <c r="N369" s="81">
        <v>121</v>
      </c>
      <c r="O369" s="81" t="s">
        <v>150</v>
      </c>
      <c r="P369" s="81" t="s">
        <v>148</v>
      </c>
      <c r="Q369">
        <f t="shared" si="16"/>
        <v>10</v>
      </c>
      <c r="R369">
        <f t="shared" si="17"/>
        <v>99412</v>
      </c>
    </row>
    <row r="370" spans="1:18" ht="13.5" customHeight="1">
      <c r="A370" s="77" t="str">
        <f t="shared" si="15"/>
        <v>78 4327</v>
      </c>
      <c r="B370" s="81" t="s">
        <v>789</v>
      </c>
      <c r="C370" s="81" t="s">
        <v>121</v>
      </c>
      <c r="D370" s="81">
        <v>476</v>
      </c>
      <c r="E370" s="81" t="s">
        <v>127</v>
      </c>
      <c r="F370" s="81" t="s">
        <v>888</v>
      </c>
      <c r="G370" s="81" t="s">
        <v>92</v>
      </c>
      <c r="H370" s="81" t="s">
        <v>100</v>
      </c>
      <c r="I370" s="81"/>
      <c r="J370" s="81"/>
      <c r="K370" s="81"/>
      <c r="L370" s="81" t="s">
        <v>98</v>
      </c>
      <c r="M370" s="81" t="s">
        <v>889</v>
      </c>
      <c r="N370" s="81">
        <v>180</v>
      </c>
      <c r="O370" s="81" t="s">
        <v>153</v>
      </c>
      <c r="P370" s="81" t="s">
        <v>106</v>
      </c>
      <c r="Q370">
        <f t="shared" si="16"/>
        <v>78</v>
      </c>
      <c r="R370">
        <f t="shared" si="17"/>
        <v>4327</v>
      </c>
    </row>
    <row r="371" spans="1:18" ht="13.5" customHeight="1">
      <c r="A371" s="77" t="str">
        <f t="shared" si="15"/>
        <v>19 115458</v>
      </c>
      <c r="B371" s="81" t="s">
        <v>789</v>
      </c>
      <c r="C371" s="81" t="s">
        <v>121</v>
      </c>
      <c r="D371" s="81">
        <v>235</v>
      </c>
      <c r="E371" s="81" t="s">
        <v>801</v>
      </c>
      <c r="F371" s="81" t="s">
        <v>890</v>
      </c>
      <c r="G371" s="81" t="s">
        <v>92</v>
      </c>
      <c r="H371" s="81" t="s">
        <v>93</v>
      </c>
      <c r="I371" s="81" t="s">
        <v>90</v>
      </c>
      <c r="J371" s="81"/>
      <c r="K371" s="81"/>
      <c r="L371" s="81" t="s">
        <v>98</v>
      </c>
      <c r="M371" s="81" t="s">
        <v>891</v>
      </c>
      <c r="N371" s="81">
        <v>150</v>
      </c>
      <c r="O371" s="81" t="s">
        <v>150</v>
      </c>
      <c r="P371" s="81" t="s">
        <v>94</v>
      </c>
      <c r="Q371">
        <f t="shared" si="16"/>
        <v>19</v>
      </c>
      <c r="R371">
        <f t="shared" si="17"/>
        <v>115458</v>
      </c>
    </row>
    <row r="372" spans="1:18" ht="13.5" customHeight="1">
      <c r="A372" s="77" t="str">
        <f t="shared" si="15"/>
        <v>5 89135</v>
      </c>
      <c r="B372" s="81" t="s">
        <v>789</v>
      </c>
      <c r="C372" s="81" t="s">
        <v>122</v>
      </c>
      <c r="D372" s="81">
        <v>3</v>
      </c>
      <c r="E372" s="81" t="s">
        <v>337</v>
      </c>
      <c r="F372" s="81" t="s">
        <v>611</v>
      </c>
      <c r="G372" s="81" t="s">
        <v>98</v>
      </c>
      <c r="H372" s="81" t="s">
        <v>93</v>
      </c>
      <c r="I372" s="81"/>
      <c r="J372" s="81"/>
      <c r="K372" s="81"/>
      <c r="L372" s="81" t="s">
        <v>91</v>
      </c>
      <c r="M372" s="81" t="s">
        <v>662</v>
      </c>
      <c r="N372" s="81">
        <v>152</v>
      </c>
      <c r="O372" s="81" t="s">
        <v>156</v>
      </c>
      <c r="P372" s="81" t="s">
        <v>99</v>
      </c>
      <c r="Q372">
        <f t="shared" si="16"/>
        <v>5</v>
      </c>
      <c r="R372">
        <f t="shared" si="17"/>
        <v>89135</v>
      </c>
    </row>
    <row r="373" spans="1:18" ht="13.5" customHeight="1">
      <c r="A373" s="77" t="str">
        <f t="shared" si="15"/>
        <v>14 106487</v>
      </c>
      <c r="B373" s="81" t="s">
        <v>789</v>
      </c>
      <c r="C373" s="81" t="s">
        <v>121</v>
      </c>
      <c r="D373" s="81">
        <v>476</v>
      </c>
      <c r="E373" s="81" t="s">
        <v>120</v>
      </c>
      <c r="F373" s="81" t="s">
        <v>612</v>
      </c>
      <c r="G373" s="81" t="s">
        <v>92</v>
      </c>
      <c r="H373" s="81" t="s">
        <v>95</v>
      </c>
      <c r="I373" s="81"/>
      <c r="J373" s="81"/>
      <c r="K373" s="81"/>
      <c r="L373" s="81" t="s">
        <v>98</v>
      </c>
      <c r="M373" s="81" t="s">
        <v>282</v>
      </c>
      <c r="N373" s="81">
        <v>187</v>
      </c>
      <c r="O373" s="81" t="s">
        <v>153</v>
      </c>
      <c r="P373" s="81" t="s">
        <v>106</v>
      </c>
      <c r="Q373">
        <f t="shared" si="16"/>
        <v>14</v>
      </c>
      <c r="R373">
        <f t="shared" si="17"/>
        <v>106487</v>
      </c>
    </row>
    <row r="374" spans="1:18" ht="13.5" customHeight="1">
      <c r="A374" s="77" t="str">
        <f t="shared" si="15"/>
        <v>99 61777</v>
      </c>
      <c r="B374" s="81" t="s">
        <v>789</v>
      </c>
      <c r="C374" s="81" t="s">
        <v>121</v>
      </c>
      <c r="D374" s="81">
        <v>235</v>
      </c>
      <c r="E374" s="81" t="s">
        <v>135</v>
      </c>
      <c r="F374" s="81" t="s">
        <v>613</v>
      </c>
      <c r="G374" s="81" t="s">
        <v>98</v>
      </c>
      <c r="H374" s="81" t="s">
        <v>100</v>
      </c>
      <c r="I374" s="81"/>
      <c r="J374" s="81"/>
      <c r="K374" s="81"/>
      <c r="L374" s="81" t="s">
        <v>98</v>
      </c>
      <c r="M374" s="81" t="s">
        <v>69</v>
      </c>
      <c r="N374" s="81">
        <v>136</v>
      </c>
      <c r="O374" s="81" t="s">
        <v>150</v>
      </c>
      <c r="P374" s="81" t="s">
        <v>94</v>
      </c>
      <c r="Q374">
        <f t="shared" si="16"/>
        <v>99</v>
      </c>
      <c r="R374">
        <f t="shared" si="17"/>
        <v>61777</v>
      </c>
    </row>
    <row r="375" spans="1:18" ht="13.5" customHeight="1">
      <c r="A375" s="77" t="str">
        <f t="shared" si="15"/>
        <v>3 65220</v>
      </c>
      <c r="B375" s="81" t="s">
        <v>789</v>
      </c>
      <c r="C375" s="81" t="s">
        <v>121</v>
      </c>
      <c r="D375" s="81">
        <v>235</v>
      </c>
      <c r="E375" s="81" t="s">
        <v>440</v>
      </c>
      <c r="F375" s="81" t="s">
        <v>614</v>
      </c>
      <c r="G375" s="81" t="s">
        <v>92</v>
      </c>
      <c r="H375" s="81" t="s">
        <v>100</v>
      </c>
      <c r="I375" s="81"/>
      <c r="J375" s="81"/>
      <c r="K375" s="81"/>
      <c r="L375" s="81" t="s">
        <v>98</v>
      </c>
      <c r="M375" s="81" t="s">
        <v>70</v>
      </c>
      <c r="N375" s="81">
        <v>157</v>
      </c>
      <c r="O375" s="81" t="s">
        <v>156</v>
      </c>
      <c r="P375" s="81" t="s">
        <v>94</v>
      </c>
      <c r="Q375">
        <f t="shared" si="16"/>
        <v>3</v>
      </c>
      <c r="R375">
        <f t="shared" si="17"/>
        <v>65220</v>
      </c>
    </row>
    <row r="376" spans="1:18" ht="13.5" customHeight="1">
      <c r="A376" s="77" t="str">
        <f t="shared" si="15"/>
        <v>14 106441</v>
      </c>
      <c r="B376" s="81" t="s">
        <v>789</v>
      </c>
      <c r="C376" s="81" t="s">
        <v>121</v>
      </c>
      <c r="D376" s="81">
        <v>475</v>
      </c>
      <c r="E376" s="81" t="s">
        <v>120</v>
      </c>
      <c r="F376" s="81" t="s">
        <v>615</v>
      </c>
      <c r="G376" s="81" t="s">
        <v>92</v>
      </c>
      <c r="H376" s="81" t="s">
        <v>103</v>
      </c>
      <c r="I376" s="81"/>
      <c r="J376" s="81"/>
      <c r="K376" s="81"/>
      <c r="L376" s="81" t="s">
        <v>98</v>
      </c>
      <c r="M376" s="81" t="s">
        <v>283</v>
      </c>
      <c r="N376" s="81">
        <v>118</v>
      </c>
      <c r="O376" s="81" t="s">
        <v>150</v>
      </c>
      <c r="P376" s="81" t="s">
        <v>101</v>
      </c>
      <c r="Q376">
        <f t="shared" si="16"/>
        <v>14</v>
      </c>
      <c r="R376">
        <f t="shared" si="17"/>
        <v>106441</v>
      </c>
    </row>
    <row r="377" spans="1:18" ht="13.5" customHeight="1">
      <c r="A377" s="77" t="str">
        <f t="shared" si="15"/>
        <v>15 107367</v>
      </c>
      <c r="B377" s="81" t="s">
        <v>789</v>
      </c>
      <c r="C377" s="81" t="s">
        <v>121</v>
      </c>
      <c r="D377" s="81">
        <v>476</v>
      </c>
      <c r="E377" s="81" t="s">
        <v>295</v>
      </c>
      <c r="F377" s="81" t="s">
        <v>616</v>
      </c>
      <c r="G377" s="81" t="s">
        <v>98</v>
      </c>
      <c r="H377" s="81" t="s">
        <v>93</v>
      </c>
      <c r="I377" s="81"/>
      <c r="J377" s="81" t="s">
        <v>624</v>
      </c>
      <c r="K377" s="81"/>
      <c r="L377" s="81" t="s">
        <v>98</v>
      </c>
      <c r="M377" s="81" t="s">
        <v>329</v>
      </c>
      <c r="N377" s="81">
        <v>168</v>
      </c>
      <c r="O377" s="81" t="s">
        <v>153</v>
      </c>
      <c r="P377" s="81" t="s">
        <v>106</v>
      </c>
      <c r="Q377">
        <f t="shared" si="16"/>
        <v>15</v>
      </c>
      <c r="R377">
        <f t="shared" si="17"/>
        <v>107367</v>
      </c>
    </row>
    <row r="378" spans="1:18" ht="13.5" customHeight="1">
      <c r="A378" s="77" t="str">
        <f t="shared" si="15"/>
        <v>19 115940</v>
      </c>
      <c r="B378" s="81" t="s">
        <v>789</v>
      </c>
      <c r="C378" s="81" t="s">
        <v>122</v>
      </c>
      <c r="D378" s="81">
        <v>4</v>
      </c>
      <c r="E378" s="81" t="s">
        <v>801</v>
      </c>
      <c r="F378" s="81" t="s">
        <v>892</v>
      </c>
      <c r="G378" s="81" t="s">
        <v>92</v>
      </c>
      <c r="H378" s="81" t="s">
        <v>152</v>
      </c>
      <c r="I378" s="81" t="s">
        <v>90</v>
      </c>
      <c r="J378" s="81"/>
      <c r="K378" s="81"/>
      <c r="L378" s="81" t="s">
        <v>98</v>
      </c>
      <c r="M378" s="81" t="s">
        <v>893</v>
      </c>
      <c r="N378" s="81">
        <v>140</v>
      </c>
      <c r="O378" s="81" t="s">
        <v>150</v>
      </c>
      <c r="P378" s="81" t="s">
        <v>104</v>
      </c>
      <c r="Q378">
        <f t="shared" si="16"/>
        <v>19</v>
      </c>
      <c r="R378">
        <f t="shared" si="17"/>
        <v>115940</v>
      </c>
    </row>
    <row r="379" spans="1:18" ht="13.5" customHeight="1">
      <c r="A379" s="77" t="str">
        <f t="shared" si="15"/>
        <v>19 115939</v>
      </c>
      <c r="B379" s="82" t="s">
        <v>789</v>
      </c>
      <c r="C379" s="82" t="s">
        <v>122</v>
      </c>
      <c r="D379" s="82">
        <v>4</v>
      </c>
      <c r="E379" s="82" t="s">
        <v>801</v>
      </c>
      <c r="F379" s="82" t="s">
        <v>894</v>
      </c>
      <c r="G379" s="82" t="s">
        <v>92</v>
      </c>
      <c r="H379" s="82" t="s">
        <v>149</v>
      </c>
      <c r="I379" s="82" t="s">
        <v>90</v>
      </c>
      <c r="J379" s="82"/>
      <c r="K379" s="82"/>
      <c r="L379" s="82" t="s">
        <v>98</v>
      </c>
      <c r="M379" s="82" t="s">
        <v>895</v>
      </c>
      <c r="N379" s="83">
        <v>150</v>
      </c>
      <c r="O379" s="83" t="s">
        <v>150</v>
      </c>
      <c r="P379" s="82" t="s">
        <v>104</v>
      </c>
      <c r="Q379">
        <f t="shared" si="16"/>
        <v>19</v>
      </c>
      <c r="R379">
        <f t="shared" si="17"/>
        <v>115939</v>
      </c>
    </row>
    <row r="380" spans="1:18" ht="13.5" customHeight="1">
      <c r="A380" s="77" t="str">
        <f t="shared" si="15"/>
        <v>15 108468</v>
      </c>
      <c r="B380" s="82" t="s">
        <v>789</v>
      </c>
      <c r="C380" s="82" t="s">
        <v>122</v>
      </c>
      <c r="D380" s="82">
        <v>2</v>
      </c>
      <c r="E380" s="82" t="s">
        <v>295</v>
      </c>
      <c r="F380" s="82" t="s">
        <v>617</v>
      </c>
      <c r="G380" s="82" t="s">
        <v>92</v>
      </c>
      <c r="H380" s="82" t="s">
        <v>149</v>
      </c>
      <c r="I380" s="82"/>
      <c r="J380" s="82" t="s">
        <v>624</v>
      </c>
      <c r="K380" s="82"/>
      <c r="L380" s="82" t="s">
        <v>98</v>
      </c>
      <c r="M380" s="82" t="s">
        <v>330</v>
      </c>
      <c r="N380" s="83">
        <v>135</v>
      </c>
      <c r="O380" s="83" t="s">
        <v>150</v>
      </c>
      <c r="P380" s="82" t="s">
        <v>96</v>
      </c>
      <c r="Q380">
        <f t="shared" si="16"/>
        <v>15</v>
      </c>
      <c r="R380">
        <f t="shared" si="17"/>
        <v>108468</v>
      </c>
    </row>
    <row r="381" spans="1:18" ht="13.5" customHeight="1">
      <c r="A381" s="77" t="str">
        <f t="shared" si="15"/>
        <v>7 93181</v>
      </c>
      <c r="B381" s="82" t="s">
        <v>789</v>
      </c>
      <c r="C381" s="82">
        <v>50</v>
      </c>
      <c r="D381" s="82">
        <v>476</v>
      </c>
      <c r="E381" s="82">
        <v>7</v>
      </c>
      <c r="F381" s="82">
        <v>93181</v>
      </c>
      <c r="G381" s="82" t="s">
        <v>98</v>
      </c>
      <c r="H381" s="82"/>
      <c r="I381" s="82"/>
      <c r="J381" s="82"/>
      <c r="K381" s="82"/>
      <c r="L381" s="82" t="s">
        <v>91</v>
      </c>
      <c r="M381" s="82" t="s">
        <v>910</v>
      </c>
      <c r="N381" s="83"/>
      <c r="O381" s="83" t="s">
        <v>150</v>
      </c>
      <c r="P381" s="82" t="s">
        <v>106</v>
      </c>
      <c r="Q381">
        <f>E381*1</f>
        <v>7</v>
      </c>
      <c r="R381">
        <f>F381*1</f>
        <v>93181</v>
      </c>
    </row>
    <row r="382" spans="1:18" ht="13.5" customHeight="1">
      <c r="A382" s="77" t="str">
        <f t="shared" si="15"/>
        <v>14 106436</v>
      </c>
      <c r="B382" s="82" t="s">
        <v>789</v>
      </c>
      <c r="C382" s="82" t="s">
        <v>120</v>
      </c>
      <c r="D382" s="82">
        <v>5</v>
      </c>
      <c r="E382" s="82" t="s">
        <v>120</v>
      </c>
      <c r="F382" s="82" t="s">
        <v>618</v>
      </c>
      <c r="G382" s="82" t="s">
        <v>92</v>
      </c>
      <c r="H382" s="82" t="s">
        <v>97</v>
      </c>
      <c r="I382" s="82"/>
      <c r="J382" s="82"/>
      <c r="K382" s="82"/>
      <c r="L382" s="82" t="s">
        <v>98</v>
      </c>
      <c r="M382" s="82" t="s">
        <v>284</v>
      </c>
      <c r="N382" s="83">
        <v>147</v>
      </c>
      <c r="O382" s="83" t="s">
        <v>150</v>
      </c>
      <c r="P382" s="82" t="s">
        <v>142</v>
      </c>
      <c r="Q382">
        <f t="shared" si="16"/>
        <v>14</v>
      </c>
      <c r="R382">
        <f t="shared" si="17"/>
        <v>106436</v>
      </c>
    </row>
    <row r="383" spans="1:18" ht="13.5" customHeight="1">
      <c r="A383" s="77" t="str">
        <f t="shared" si="15"/>
        <v>13 104924</v>
      </c>
      <c r="B383" s="82" t="s">
        <v>789</v>
      </c>
      <c r="C383" s="82" t="s">
        <v>120</v>
      </c>
      <c r="D383" s="82">
        <v>4</v>
      </c>
      <c r="E383" s="82" t="s">
        <v>144</v>
      </c>
      <c r="F383" s="82" t="s">
        <v>619</v>
      </c>
      <c r="G383" s="82" t="s">
        <v>92</v>
      </c>
      <c r="H383" s="82" t="s">
        <v>93</v>
      </c>
      <c r="I383" s="82"/>
      <c r="J383" s="82"/>
      <c r="K383" s="82"/>
      <c r="L383" s="82" t="s">
        <v>98</v>
      </c>
      <c r="M383" s="82" t="s">
        <v>71</v>
      </c>
      <c r="N383" s="83">
        <v>192</v>
      </c>
      <c r="O383" s="83" t="s">
        <v>166</v>
      </c>
      <c r="P383" s="82" t="s">
        <v>132</v>
      </c>
      <c r="Q383">
        <f t="shared" si="16"/>
        <v>13</v>
      </c>
      <c r="R383">
        <f t="shared" si="17"/>
        <v>104924</v>
      </c>
    </row>
    <row r="384" spans="1:18" ht="13.5" customHeight="1">
      <c r="A384" s="77" t="str">
        <f t="shared" si="15"/>
        <v>16 109053</v>
      </c>
      <c r="B384" s="82" t="s">
        <v>789</v>
      </c>
      <c r="C384" s="82" t="s">
        <v>122</v>
      </c>
      <c r="D384" s="82">
        <v>3</v>
      </c>
      <c r="E384" s="82" t="s">
        <v>336</v>
      </c>
      <c r="F384" s="82" t="s">
        <v>620</v>
      </c>
      <c r="G384" s="82" t="s">
        <v>92</v>
      </c>
      <c r="H384" s="82" t="s">
        <v>97</v>
      </c>
      <c r="I384" s="82"/>
      <c r="J384" s="82"/>
      <c r="K384" s="82"/>
      <c r="L384" s="82" t="s">
        <v>98</v>
      </c>
      <c r="M384" s="82" t="s">
        <v>663</v>
      </c>
      <c r="N384" s="83">
        <v>142</v>
      </c>
      <c r="O384" s="83" t="s">
        <v>150</v>
      </c>
      <c r="P384" s="82" t="s">
        <v>99</v>
      </c>
      <c r="Q384">
        <f t="shared" si="16"/>
        <v>16</v>
      </c>
      <c r="R384">
        <f t="shared" si="17"/>
        <v>109053</v>
      </c>
    </row>
    <row r="385" spans="1:18" ht="13.5" customHeight="1">
      <c r="A385" s="77" t="str">
        <f t="shared" si="15"/>
        <v>8 95902</v>
      </c>
      <c r="B385" s="82" t="s">
        <v>789</v>
      </c>
      <c r="C385" s="82" t="s">
        <v>120</v>
      </c>
      <c r="D385" s="82">
        <v>4</v>
      </c>
      <c r="E385" s="82" t="s">
        <v>357</v>
      </c>
      <c r="F385" s="82" t="s">
        <v>621</v>
      </c>
      <c r="G385" s="82" t="s">
        <v>92</v>
      </c>
      <c r="H385" s="82" t="s">
        <v>100</v>
      </c>
      <c r="I385" s="82"/>
      <c r="J385" s="82"/>
      <c r="K385" s="82"/>
      <c r="L385" s="82" t="s">
        <v>98</v>
      </c>
      <c r="M385" s="82" t="s">
        <v>72</v>
      </c>
      <c r="N385" s="83">
        <v>189</v>
      </c>
      <c r="O385" s="83" t="s">
        <v>153</v>
      </c>
      <c r="P385" s="82" t="s">
        <v>132</v>
      </c>
      <c r="Q385">
        <f t="shared" si="16"/>
        <v>8</v>
      </c>
      <c r="R385">
        <f t="shared" si="17"/>
        <v>95902</v>
      </c>
    </row>
    <row r="386" spans="1:18" ht="13.5" customHeight="1">
      <c r="A386" s="77" t="str">
        <f t="shared" si="15"/>
        <v>11 102927</v>
      </c>
      <c r="B386" s="82" t="s">
        <v>789</v>
      </c>
      <c r="C386" s="82" t="s">
        <v>122</v>
      </c>
      <c r="D386" s="82">
        <v>3</v>
      </c>
      <c r="E386" s="82" t="s">
        <v>137</v>
      </c>
      <c r="F386" s="82" t="s">
        <v>622</v>
      </c>
      <c r="G386" s="82" t="s">
        <v>92</v>
      </c>
      <c r="H386" s="82" t="s">
        <v>100</v>
      </c>
      <c r="I386" s="82"/>
      <c r="J386" s="82"/>
      <c r="K386" s="82"/>
      <c r="L386" s="82" t="s">
        <v>98</v>
      </c>
      <c r="M386" s="82" t="s">
        <v>73</v>
      </c>
      <c r="N386" s="83">
        <v>147</v>
      </c>
      <c r="O386" s="83" t="s">
        <v>150</v>
      </c>
      <c r="P386" s="82" t="s">
        <v>99</v>
      </c>
      <c r="Q386">
        <f t="shared" si="16"/>
        <v>11</v>
      </c>
      <c r="R386">
        <f t="shared" si="17"/>
        <v>102927</v>
      </c>
    </row>
    <row r="387" spans="1:18" ht="13.5" customHeight="1">
      <c r="A387" s="77" t="str">
        <f t="shared" si="15"/>
        <v>19 115244</v>
      </c>
      <c r="B387" s="82" t="s">
        <v>789</v>
      </c>
      <c r="C387" s="82" t="s">
        <v>121</v>
      </c>
      <c r="D387" s="82">
        <v>477</v>
      </c>
      <c r="E387" s="82" t="s">
        <v>801</v>
      </c>
      <c r="F387" s="82" t="s">
        <v>896</v>
      </c>
      <c r="G387" s="82" t="s">
        <v>98</v>
      </c>
      <c r="H387" s="82" t="s">
        <v>93</v>
      </c>
      <c r="I387" s="82" t="s">
        <v>90</v>
      </c>
      <c r="J387" s="82"/>
      <c r="K387" s="82"/>
      <c r="L387" s="82" t="s">
        <v>98</v>
      </c>
      <c r="M387" s="82" t="s">
        <v>897</v>
      </c>
      <c r="N387" s="83">
        <v>132</v>
      </c>
      <c r="O387" s="83" t="s">
        <v>150</v>
      </c>
      <c r="P387" s="82" t="s">
        <v>800</v>
      </c>
      <c r="Q387">
        <f t="shared" si="16"/>
        <v>19</v>
      </c>
      <c r="R387">
        <f t="shared" si="17"/>
        <v>115244</v>
      </c>
    </row>
    <row r="388" spans="1:18" ht="13.5" customHeight="1">
      <c r="A388" s="77" t="str">
        <f t="shared" si="15"/>
        <v>19 115246</v>
      </c>
      <c r="B388" s="82" t="s">
        <v>789</v>
      </c>
      <c r="C388" s="82" t="s">
        <v>121</v>
      </c>
      <c r="D388" s="82">
        <v>477</v>
      </c>
      <c r="E388" s="82" t="s">
        <v>801</v>
      </c>
      <c r="F388" s="82" t="s">
        <v>898</v>
      </c>
      <c r="G388" s="82" t="s">
        <v>92</v>
      </c>
      <c r="H388" s="82" t="s">
        <v>95</v>
      </c>
      <c r="I388" s="82" t="s">
        <v>90</v>
      </c>
      <c r="J388" s="82"/>
      <c r="K388" s="82"/>
      <c r="L388" s="82" t="s">
        <v>98</v>
      </c>
      <c r="M388" s="82" t="s">
        <v>899</v>
      </c>
      <c r="N388" s="83">
        <v>146</v>
      </c>
      <c r="O388" s="83" t="s">
        <v>150</v>
      </c>
      <c r="P388" s="82" t="s">
        <v>800</v>
      </c>
      <c r="Q388">
        <f t="shared" si="16"/>
        <v>19</v>
      </c>
      <c r="R388">
        <f t="shared" si="17"/>
        <v>115246</v>
      </c>
    </row>
    <row r="389" spans="1:18" ht="13.5" customHeight="1">
      <c r="A389" s="77" t="str">
        <f aca="true" t="shared" si="18" ref="A389:A413">Q389&amp;" "&amp;R389</f>
        <v>0 0</v>
      </c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3"/>
      <c r="O389" s="83"/>
      <c r="P389" s="82"/>
      <c r="Q389">
        <f aca="true" t="shared" si="19" ref="Q389:Q411">E389*1</f>
        <v>0</v>
      </c>
      <c r="R389">
        <f aca="true" t="shared" si="20" ref="R389:R411">F389*1</f>
        <v>0</v>
      </c>
    </row>
    <row r="390" spans="1:18" ht="13.5" customHeight="1">
      <c r="A390" s="77" t="str">
        <f t="shared" si="18"/>
        <v>0 0</v>
      </c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3"/>
      <c r="O390" s="83"/>
      <c r="P390" s="82"/>
      <c r="Q390">
        <f t="shared" si="19"/>
        <v>0</v>
      </c>
      <c r="R390">
        <f t="shared" si="20"/>
        <v>0</v>
      </c>
    </row>
    <row r="391" spans="1:18" ht="13.5" customHeight="1">
      <c r="A391" s="77" t="str">
        <f t="shared" si="18"/>
        <v>0 0</v>
      </c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3"/>
      <c r="O391" s="83"/>
      <c r="P391" s="82"/>
      <c r="Q391">
        <f t="shared" si="19"/>
        <v>0</v>
      </c>
      <c r="R391">
        <f t="shared" si="20"/>
        <v>0</v>
      </c>
    </row>
    <row r="392" spans="1:18" ht="13.5" customHeight="1">
      <c r="A392" s="77" t="str">
        <f t="shared" si="18"/>
        <v>0 0</v>
      </c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3"/>
      <c r="O392" s="83"/>
      <c r="P392" s="82"/>
      <c r="Q392">
        <f t="shared" si="19"/>
        <v>0</v>
      </c>
      <c r="R392">
        <f t="shared" si="20"/>
        <v>0</v>
      </c>
    </row>
    <row r="393" spans="1:18" ht="13.5" customHeight="1">
      <c r="A393" s="77" t="str">
        <f t="shared" si="18"/>
        <v>0 0</v>
      </c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3"/>
      <c r="O393" s="83"/>
      <c r="P393" s="82"/>
      <c r="Q393">
        <f t="shared" si="19"/>
        <v>0</v>
      </c>
      <c r="R393">
        <f t="shared" si="20"/>
        <v>0</v>
      </c>
    </row>
    <row r="394" spans="1:18" ht="13.5" customHeight="1">
      <c r="A394" s="77" t="str">
        <f t="shared" si="18"/>
        <v>0 0</v>
      </c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3"/>
      <c r="O394" s="83"/>
      <c r="P394" s="82"/>
      <c r="Q394">
        <f t="shared" si="19"/>
        <v>0</v>
      </c>
      <c r="R394">
        <f t="shared" si="20"/>
        <v>0</v>
      </c>
    </row>
    <row r="395" spans="1:18" ht="13.5" customHeight="1">
      <c r="A395" s="77" t="str">
        <f t="shared" si="18"/>
        <v>0 0</v>
      </c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3"/>
      <c r="O395" s="83"/>
      <c r="P395" s="82"/>
      <c r="Q395">
        <f t="shared" si="19"/>
        <v>0</v>
      </c>
      <c r="R395">
        <f t="shared" si="20"/>
        <v>0</v>
      </c>
    </row>
    <row r="396" spans="1:18" ht="13.5" customHeight="1">
      <c r="A396" s="77" t="str">
        <f t="shared" si="18"/>
        <v>0 0</v>
      </c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3"/>
      <c r="O396" s="83"/>
      <c r="P396" s="82"/>
      <c r="Q396">
        <f t="shared" si="19"/>
        <v>0</v>
      </c>
      <c r="R396">
        <f t="shared" si="20"/>
        <v>0</v>
      </c>
    </row>
    <row r="397" spans="1:18" ht="13.5" customHeight="1">
      <c r="A397" s="77" t="str">
        <f t="shared" si="18"/>
        <v>0 0</v>
      </c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3"/>
      <c r="O397" s="83"/>
      <c r="P397" s="82"/>
      <c r="Q397">
        <f t="shared" si="19"/>
        <v>0</v>
      </c>
      <c r="R397">
        <f t="shared" si="20"/>
        <v>0</v>
      </c>
    </row>
    <row r="398" spans="1:18" ht="13.5" customHeight="1">
      <c r="A398" s="77" t="str">
        <f t="shared" si="18"/>
        <v>0 0</v>
      </c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3"/>
      <c r="N398" s="118"/>
      <c r="O398" s="118"/>
      <c r="P398" s="113"/>
      <c r="Q398">
        <f t="shared" si="19"/>
        <v>0</v>
      </c>
      <c r="R398">
        <f t="shared" si="20"/>
        <v>0</v>
      </c>
    </row>
    <row r="399" spans="1:18" ht="13.5" customHeight="1">
      <c r="A399" s="77" t="str">
        <f t="shared" si="18"/>
        <v>0 0</v>
      </c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3"/>
      <c r="N399" s="118"/>
      <c r="O399" s="118"/>
      <c r="P399" s="113"/>
      <c r="Q399">
        <f t="shared" si="19"/>
        <v>0</v>
      </c>
      <c r="R399">
        <f t="shared" si="20"/>
        <v>0</v>
      </c>
    </row>
    <row r="400" spans="1:18" ht="13.5" customHeight="1">
      <c r="A400" s="77" t="str">
        <f t="shared" si="18"/>
        <v>0 0</v>
      </c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3"/>
      <c r="N400" s="118"/>
      <c r="O400" s="118"/>
      <c r="P400" s="113"/>
      <c r="Q400">
        <f t="shared" si="19"/>
        <v>0</v>
      </c>
      <c r="R400">
        <f t="shared" si="20"/>
        <v>0</v>
      </c>
    </row>
    <row r="401" spans="1:18" ht="13.5" customHeight="1">
      <c r="A401" s="77" t="str">
        <f t="shared" si="18"/>
        <v>0 0</v>
      </c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3"/>
      <c r="N401" s="118"/>
      <c r="O401" s="118"/>
      <c r="P401" s="113"/>
      <c r="Q401">
        <f t="shared" si="19"/>
        <v>0</v>
      </c>
      <c r="R401">
        <f t="shared" si="20"/>
        <v>0</v>
      </c>
    </row>
    <row r="402" spans="1:18" ht="13.5" customHeight="1">
      <c r="A402" s="77" t="str">
        <f t="shared" si="18"/>
        <v>0 0</v>
      </c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3"/>
      <c r="N402" s="118"/>
      <c r="O402" s="118"/>
      <c r="P402" s="113"/>
      <c r="Q402">
        <f t="shared" si="19"/>
        <v>0</v>
      </c>
      <c r="R402">
        <f t="shared" si="20"/>
        <v>0</v>
      </c>
    </row>
    <row r="403" spans="1:18" ht="13.5" customHeight="1">
      <c r="A403" s="77" t="str">
        <f t="shared" si="18"/>
        <v>0 0</v>
      </c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3"/>
      <c r="N403" s="118"/>
      <c r="O403" s="118"/>
      <c r="P403" s="113"/>
      <c r="Q403">
        <f t="shared" si="19"/>
        <v>0</v>
      </c>
      <c r="R403">
        <f t="shared" si="20"/>
        <v>0</v>
      </c>
    </row>
    <row r="404" spans="1:18" ht="13.5" customHeight="1">
      <c r="A404" s="77" t="str">
        <f t="shared" si="18"/>
        <v>0 0</v>
      </c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3"/>
      <c r="N404" s="118"/>
      <c r="O404" s="118"/>
      <c r="P404" s="113"/>
      <c r="Q404">
        <f t="shared" si="19"/>
        <v>0</v>
      </c>
      <c r="R404">
        <f t="shared" si="20"/>
        <v>0</v>
      </c>
    </row>
    <row r="405" spans="1:18" ht="13.5" customHeight="1">
      <c r="A405" s="77" t="str">
        <f t="shared" si="18"/>
        <v>0 0</v>
      </c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3"/>
      <c r="N405" s="118"/>
      <c r="O405" s="118"/>
      <c r="P405" s="113"/>
      <c r="Q405">
        <f t="shared" si="19"/>
        <v>0</v>
      </c>
      <c r="R405">
        <f t="shared" si="20"/>
        <v>0</v>
      </c>
    </row>
    <row r="406" spans="1:18" ht="13.5" customHeight="1">
      <c r="A406" s="77" t="str">
        <f t="shared" si="18"/>
        <v>0 0</v>
      </c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3"/>
      <c r="N406" s="118"/>
      <c r="O406" s="118"/>
      <c r="P406" s="113"/>
      <c r="Q406">
        <f t="shared" si="19"/>
        <v>0</v>
      </c>
      <c r="R406">
        <f t="shared" si="20"/>
        <v>0</v>
      </c>
    </row>
    <row r="407" spans="1:18" ht="13.5" customHeight="1">
      <c r="A407" s="77" t="str">
        <f t="shared" si="18"/>
        <v>0 0</v>
      </c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3"/>
      <c r="N407" s="118"/>
      <c r="O407" s="118"/>
      <c r="P407" s="113"/>
      <c r="Q407">
        <f t="shared" si="19"/>
        <v>0</v>
      </c>
      <c r="R407">
        <f t="shared" si="20"/>
        <v>0</v>
      </c>
    </row>
    <row r="408" spans="1:18" ht="13.5" customHeight="1">
      <c r="A408" s="77" t="str">
        <f t="shared" si="18"/>
        <v>0 0</v>
      </c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3"/>
      <c r="N408" s="118"/>
      <c r="O408" s="118"/>
      <c r="P408" s="113"/>
      <c r="Q408">
        <f t="shared" si="19"/>
        <v>0</v>
      </c>
      <c r="R408">
        <f t="shared" si="20"/>
        <v>0</v>
      </c>
    </row>
    <row r="409" spans="1:18" ht="13.5" customHeight="1">
      <c r="A409" s="77" t="str">
        <f t="shared" si="18"/>
        <v>0 0</v>
      </c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3"/>
      <c r="N409" s="118"/>
      <c r="O409" s="118"/>
      <c r="P409" s="113"/>
      <c r="Q409">
        <f t="shared" si="19"/>
        <v>0</v>
      </c>
      <c r="R409">
        <f t="shared" si="20"/>
        <v>0</v>
      </c>
    </row>
    <row r="410" spans="1:18" ht="13.5" customHeight="1">
      <c r="A410" s="77" t="str">
        <f t="shared" si="18"/>
        <v>0 0</v>
      </c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3"/>
      <c r="N410" s="118"/>
      <c r="O410" s="118"/>
      <c r="P410" s="113"/>
      <c r="Q410">
        <f t="shared" si="19"/>
        <v>0</v>
      </c>
      <c r="R410">
        <f t="shared" si="20"/>
        <v>0</v>
      </c>
    </row>
    <row r="411" spans="1:18" ht="13.5" customHeight="1">
      <c r="A411" s="77" t="str">
        <f t="shared" si="18"/>
        <v>0 0</v>
      </c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3"/>
      <c r="N411" s="118"/>
      <c r="O411" s="118"/>
      <c r="P411" s="113"/>
      <c r="Q411">
        <f t="shared" si="19"/>
        <v>0</v>
      </c>
      <c r="R411">
        <f t="shared" si="20"/>
        <v>0</v>
      </c>
    </row>
    <row r="412" spans="1:18" ht="13.5" customHeight="1">
      <c r="A412" s="77" t="str">
        <f t="shared" si="18"/>
        <v>0 0</v>
      </c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3"/>
      <c r="N412" s="118"/>
      <c r="O412" s="118"/>
      <c r="P412" s="113"/>
      <c r="Q412">
        <f>E412*1</f>
        <v>0</v>
      </c>
      <c r="R412">
        <f>F412*1</f>
        <v>0</v>
      </c>
    </row>
    <row r="413" spans="1:18" ht="13.5" customHeight="1">
      <c r="A413" s="77" t="str">
        <f t="shared" si="18"/>
        <v>0 0</v>
      </c>
      <c r="B413" s="114"/>
      <c r="C413" s="112"/>
      <c r="D413" s="114"/>
      <c r="E413" s="112"/>
      <c r="F413" s="115"/>
      <c r="G413" s="114"/>
      <c r="H413" s="112"/>
      <c r="I413" s="112"/>
      <c r="J413" s="112"/>
      <c r="K413" s="112"/>
      <c r="L413" s="114"/>
      <c r="M413" s="114"/>
      <c r="N413" s="118"/>
      <c r="O413" s="118"/>
      <c r="P413" s="114"/>
      <c r="Q413">
        <f>E413*1</f>
        <v>0</v>
      </c>
      <c r="R413">
        <f>F413*1</f>
        <v>0</v>
      </c>
    </row>
  </sheetData>
  <sheetProtection/>
  <autoFilter ref="A1:P412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X105"/>
  <sheetViews>
    <sheetView zoomScale="75" zoomScaleNormal="75" zoomScalePageLayoutView="0" workbookViewId="0" topLeftCell="A1">
      <selection activeCell="J31" sqref="J31"/>
    </sheetView>
  </sheetViews>
  <sheetFormatPr defaultColWidth="11.421875" defaultRowHeight="12.75"/>
  <cols>
    <col min="2" max="2" width="9.140625" style="0" customWidth="1"/>
    <col min="3" max="3" width="10.00390625" style="0" bestFit="1" customWidth="1"/>
    <col min="4" max="4" width="33.28125" style="0" bestFit="1" customWidth="1"/>
    <col min="5" max="5" width="6.140625" style="0" customWidth="1"/>
    <col min="6" max="6" width="7.00390625" style="0" bestFit="1" customWidth="1"/>
    <col min="7" max="7" width="7.00390625" style="0" customWidth="1"/>
    <col min="8" max="8" width="7.140625" style="0" customWidth="1"/>
    <col min="9" max="9" width="7.00390625" style="0" hidden="1" customWidth="1"/>
    <col min="10" max="13" width="7.00390625" style="0" customWidth="1"/>
    <col min="14" max="14" width="7.8515625" style="0" customWidth="1"/>
    <col min="15" max="18" width="7.00390625" style="0" customWidth="1"/>
    <col min="19" max="19" width="8.7109375" style="0" customWidth="1"/>
    <col min="20" max="20" width="7.00390625" style="0" customWidth="1"/>
    <col min="21" max="21" width="10.28125" style="0" customWidth="1"/>
    <col min="22" max="24" width="10.28125" style="0" hidden="1" customWidth="1"/>
    <col min="25" max="25" width="10.28125" style="0" customWidth="1"/>
  </cols>
  <sheetData>
    <row r="1" spans="1:24" ht="33.75">
      <c r="A1" s="123" t="s">
        <v>285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33.75">
      <c r="A2" s="123" t="s">
        <v>797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3:19" ht="54" customHeight="1">
      <c r="C3" s="53"/>
      <c r="D3" s="5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3:24" ht="12.75" customHeight="1">
      <c r="C4" s="132" t="s">
        <v>88</v>
      </c>
      <c r="D4" s="132" t="s">
        <v>74</v>
      </c>
      <c r="E4" s="126" t="s">
        <v>108</v>
      </c>
      <c r="F4" s="127"/>
      <c r="G4" s="127"/>
      <c r="H4" s="128"/>
      <c r="I4" s="124"/>
      <c r="J4" s="120" t="s">
        <v>86</v>
      </c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2"/>
      <c r="X4" s="60"/>
    </row>
    <row r="5" spans="1:24" ht="12.75">
      <c r="A5" s="10" t="s">
        <v>109</v>
      </c>
      <c r="B5" s="70" t="s">
        <v>110</v>
      </c>
      <c r="C5" s="132"/>
      <c r="D5" s="132"/>
      <c r="E5" s="129"/>
      <c r="F5" s="130"/>
      <c r="G5" s="130"/>
      <c r="H5" s="131"/>
      <c r="I5" s="125"/>
      <c r="J5" s="2" t="s">
        <v>75</v>
      </c>
      <c r="K5" s="2" t="s">
        <v>76</v>
      </c>
      <c r="L5" s="2" t="s">
        <v>77</v>
      </c>
      <c r="M5" s="2" t="s">
        <v>78</v>
      </c>
      <c r="N5" s="2" t="s">
        <v>79</v>
      </c>
      <c r="O5" s="2" t="s">
        <v>80</v>
      </c>
      <c r="P5" s="2" t="s">
        <v>81</v>
      </c>
      <c r="Q5" s="2" t="s">
        <v>82</v>
      </c>
      <c r="R5" s="2" t="s">
        <v>146</v>
      </c>
      <c r="S5" s="2" t="s">
        <v>83</v>
      </c>
      <c r="T5" s="2" t="s">
        <v>84</v>
      </c>
      <c r="U5" s="2" t="s">
        <v>85</v>
      </c>
      <c r="V5" s="2" t="s">
        <v>139</v>
      </c>
      <c r="W5" s="2" t="s">
        <v>140</v>
      </c>
      <c r="X5" s="2"/>
    </row>
    <row r="6" spans="1:24" ht="12.75" customHeight="1">
      <c r="A6" s="16" t="s">
        <v>150</v>
      </c>
      <c r="B6" s="9" t="str">
        <f>IF($C6="","",VLOOKUP($C6,Régional!$A$1:$P$602,7,FALSE))</f>
        <v>F</v>
      </c>
      <c r="C6" s="75" t="s">
        <v>900</v>
      </c>
      <c r="D6" s="1" t="str">
        <f>IF($C6="","",VLOOKUP($C6,Régional!$A$1:$P$602,16,FALSE))</f>
        <v>BAD BOYS SAINT-LO</v>
      </c>
      <c r="E6" s="61" t="str">
        <f>IF($C6="","",VLOOKUP($C6,Régional!$A$1:$P$602,13,FALSE))</f>
        <v>ASSELIN Line</v>
      </c>
      <c r="F6" s="62"/>
      <c r="G6" s="62"/>
      <c r="H6" s="63"/>
      <c r="I6" s="70"/>
      <c r="J6" s="17">
        <v>146</v>
      </c>
      <c r="K6" s="17">
        <v>138</v>
      </c>
      <c r="L6" s="17">
        <v>153</v>
      </c>
      <c r="M6" s="17">
        <v>106</v>
      </c>
      <c r="N6" s="17">
        <v>152</v>
      </c>
      <c r="O6" s="17">
        <v>131</v>
      </c>
      <c r="P6" s="17">
        <v>144</v>
      </c>
      <c r="Q6" s="17">
        <v>128</v>
      </c>
      <c r="R6" s="17">
        <v>123</v>
      </c>
      <c r="S6" s="2">
        <f aca="true" t="shared" si="0" ref="S6:S37">COUNTA(J6:R6)</f>
        <v>9</v>
      </c>
      <c r="T6" s="3">
        <f aca="true" t="shared" si="1" ref="T6:T37">SUM(J6:R6)</f>
        <v>1221</v>
      </c>
      <c r="U6" s="6">
        <f aca="true" t="shared" si="2" ref="U6:U37">IF(S6=0,0,T6/S6)</f>
        <v>135.66666666666666</v>
      </c>
      <c r="V6" s="54">
        <f aca="true" t="shared" si="3" ref="V6:V37">IF(I6="",0,S6*I6)</f>
        <v>0</v>
      </c>
      <c r="W6" s="54">
        <f aca="true" t="shared" si="4" ref="W6:W37">T6+V6</f>
        <v>1221</v>
      </c>
      <c r="X6" s="64" t="str">
        <f aca="true" t="shared" si="5" ref="X6:X37">IF(C6="","","X")</f>
        <v>X</v>
      </c>
    </row>
    <row r="7" spans="1:24" ht="12.75">
      <c r="A7" s="16" t="s">
        <v>156</v>
      </c>
      <c r="B7" s="9" t="str">
        <f>IF($C7="","",VLOOKUP($C7,Régional!$A$1:$P$602,7,FALSE))</f>
        <v>H</v>
      </c>
      <c r="C7" s="16" t="s">
        <v>331</v>
      </c>
      <c r="D7" s="1" t="str">
        <f>IF($C7="","",VLOOKUP($C7,Régional!$A$1:$P$602,16,FALSE))</f>
        <v>BOWLING CLUB CHERBOURG</v>
      </c>
      <c r="E7" s="61" t="str">
        <f>IF($C7="","",VLOOKUP($C7,Régional!$A$1:$P$602,13,FALSE))</f>
        <v>BREMOND Michel</v>
      </c>
      <c r="F7" s="62"/>
      <c r="G7" s="62"/>
      <c r="H7" s="63"/>
      <c r="I7" s="70"/>
      <c r="J7" s="17">
        <v>147</v>
      </c>
      <c r="K7" s="17">
        <v>148</v>
      </c>
      <c r="L7" s="17">
        <v>144</v>
      </c>
      <c r="M7" s="17">
        <v>175</v>
      </c>
      <c r="N7" s="17">
        <v>159</v>
      </c>
      <c r="O7" s="17">
        <v>131</v>
      </c>
      <c r="P7" s="17">
        <v>167</v>
      </c>
      <c r="Q7" s="17">
        <v>130</v>
      </c>
      <c r="R7" s="17">
        <v>152</v>
      </c>
      <c r="S7" s="2">
        <f t="shared" si="0"/>
        <v>9</v>
      </c>
      <c r="T7" s="3">
        <f t="shared" si="1"/>
        <v>1353</v>
      </c>
      <c r="U7" s="6">
        <f t="shared" si="2"/>
        <v>150.33333333333334</v>
      </c>
      <c r="V7" s="54">
        <f t="shared" si="3"/>
        <v>0</v>
      </c>
      <c r="W7" s="54">
        <f t="shared" si="4"/>
        <v>1353</v>
      </c>
      <c r="X7" s="64" t="str">
        <f t="shared" si="5"/>
        <v>X</v>
      </c>
    </row>
    <row r="8" spans="1:24" ht="12.75">
      <c r="A8" s="16" t="s">
        <v>150</v>
      </c>
      <c r="B8" s="9" t="str">
        <f>IF($C8="","",VLOOKUP($C8,Régional!$A$1:$P$602,7,FALSE))</f>
        <v>F</v>
      </c>
      <c r="C8" s="16" t="s">
        <v>902</v>
      </c>
      <c r="D8" s="1" t="str">
        <f>IF($C8="","",VLOOKUP($C8,Régional!$A$1:$P$602,16,FALSE))</f>
        <v>BOWLING CLUB CHERBOURG</v>
      </c>
      <c r="E8" s="61" t="str">
        <f>IF($C8="","",VLOOKUP($C8,Régional!$A$1:$P$602,13,FALSE))</f>
        <v>DRIEU Stéphanie</v>
      </c>
      <c r="F8" s="62"/>
      <c r="G8" s="62"/>
      <c r="H8" s="63"/>
      <c r="I8" s="70"/>
      <c r="J8" s="17">
        <v>153</v>
      </c>
      <c r="K8" s="17">
        <v>124</v>
      </c>
      <c r="L8" s="17">
        <v>140</v>
      </c>
      <c r="M8" s="17">
        <v>136</v>
      </c>
      <c r="N8" s="17">
        <v>125</v>
      </c>
      <c r="O8" s="17">
        <v>137</v>
      </c>
      <c r="P8" s="17">
        <v>165</v>
      </c>
      <c r="Q8" s="17">
        <v>115</v>
      </c>
      <c r="R8" s="17">
        <v>130</v>
      </c>
      <c r="S8" s="2">
        <f t="shared" si="0"/>
        <v>9</v>
      </c>
      <c r="T8" s="3">
        <f t="shared" si="1"/>
        <v>1225</v>
      </c>
      <c r="U8" s="6">
        <f t="shared" si="2"/>
        <v>136.11111111111111</v>
      </c>
      <c r="V8" s="54">
        <f t="shared" si="3"/>
        <v>0</v>
      </c>
      <c r="W8" s="54">
        <f t="shared" si="4"/>
        <v>1225</v>
      </c>
      <c r="X8" s="64" t="str">
        <f t="shared" si="5"/>
        <v>X</v>
      </c>
    </row>
    <row r="9" spans="1:24" ht="12.75">
      <c r="A9" s="16" t="s">
        <v>150</v>
      </c>
      <c r="B9" s="9" t="str">
        <f>IF($C9="","",VLOOKUP($C9,Régional!$A$1:$P$602,7,FALSE))</f>
        <v>H</v>
      </c>
      <c r="C9" s="16" t="s">
        <v>794</v>
      </c>
      <c r="D9" s="1" t="str">
        <f>IF($C9="","",VLOOKUP($C9,Régional!$A$1:$P$602,16,FALSE))</f>
        <v>ECOLE DE BOWLING DE SAINT LO</v>
      </c>
      <c r="E9" s="61" t="str">
        <f>IF($C9="","",VLOOKUP($C9,Régional!$A$1:$P$602,13,FALSE))</f>
        <v>DUVAL Yannick</v>
      </c>
      <c r="F9" s="62"/>
      <c r="G9" s="62"/>
      <c r="H9" s="63"/>
      <c r="I9" s="70"/>
      <c r="J9" s="17">
        <v>166</v>
      </c>
      <c r="K9" s="17">
        <v>151</v>
      </c>
      <c r="L9" s="17">
        <v>199</v>
      </c>
      <c r="M9" s="17">
        <v>150</v>
      </c>
      <c r="N9" s="17">
        <v>154</v>
      </c>
      <c r="O9" s="17">
        <v>138</v>
      </c>
      <c r="P9" s="17">
        <v>147</v>
      </c>
      <c r="Q9" s="17">
        <v>183</v>
      </c>
      <c r="R9" s="17">
        <v>166</v>
      </c>
      <c r="S9" s="2">
        <f t="shared" si="0"/>
        <v>9</v>
      </c>
      <c r="T9" s="3">
        <f t="shared" si="1"/>
        <v>1454</v>
      </c>
      <c r="U9" s="6">
        <f t="shared" si="2"/>
        <v>161.55555555555554</v>
      </c>
      <c r="V9" s="54">
        <f t="shared" si="3"/>
        <v>0</v>
      </c>
      <c r="W9" s="54">
        <f t="shared" si="4"/>
        <v>1454</v>
      </c>
      <c r="X9" s="64" t="str">
        <f t="shared" si="5"/>
        <v>X</v>
      </c>
    </row>
    <row r="10" spans="1:24" ht="12.75">
      <c r="A10" s="16" t="s">
        <v>150</v>
      </c>
      <c r="B10" s="9" t="str">
        <f>IF($C10="","",VLOOKUP($C10,Régional!$A$1:$P$602,7,FALSE))</f>
        <v>H</v>
      </c>
      <c r="C10" s="16" t="s">
        <v>294</v>
      </c>
      <c r="D10" s="1" t="str">
        <f>IF($C10="","",VLOOKUP($C10,Régional!$A$1:$P$602,16,FALSE))</f>
        <v>BAD BOYS SAINT-LO</v>
      </c>
      <c r="E10" s="61" t="str">
        <f>IF($C10="","",VLOOKUP($C10,Régional!$A$1:$P$602,13,FALSE))</f>
        <v>HORION François</v>
      </c>
      <c r="F10" s="62"/>
      <c r="G10" s="62"/>
      <c r="H10" s="63"/>
      <c r="I10" s="70"/>
      <c r="J10" s="17">
        <v>188</v>
      </c>
      <c r="K10" s="17">
        <v>154</v>
      </c>
      <c r="L10" s="17">
        <v>150</v>
      </c>
      <c r="M10" s="17">
        <v>122</v>
      </c>
      <c r="N10" s="17">
        <v>144</v>
      </c>
      <c r="O10" s="17">
        <v>166</v>
      </c>
      <c r="P10" s="17">
        <v>147</v>
      </c>
      <c r="Q10" s="17">
        <v>142</v>
      </c>
      <c r="R10" s="17">
        <v>136</v>
      </c>
      <c r="S10" s="2">
        <f t="shared" si="0"/>
        <v>9</v>
      </c>
      <c r="T10" s="3">
        <f t="shared" si="1"/>
        <v>1349</v>
      </c>
      <c r="U10" s="6">
        <f t="shared" si="2"/>
        <v>149.88888888888889</v>
      </c>
      <c r="V10" s="54">
        <f t="shared" si="3"/>
        <v>0</v>
      </c>
      <c r="W10" s="54">
        <f t="shared" si="4"/>
        <v>1349</v>
      </c>
      <c r="X10" s="64" t="str">
        <f t="shared" si="5"/>
        <v>X</v>
      </c>
    </row>
    <row r="11" spans="1:24" ht="12.75">
      <c r="A11" s="16" t="s">
        <v>156</v>
      </c>
      <c r="B11" s="9" t="str">
        <f>IF($C11="","",VLOOKUP($C11,Régional!$A$1:$P$602,7,FALSE))</f>
        <v>F</v>
      </c>
      <c r="C11" s="91" t="s">
        <v>293</v>
      </c>
      <c r="D11" s="1" t="str">
        <f>IF($C11="","",VLOOKUP($C11,Régional!$A$1:$P$602,16,FALSE))</f>
        <v>BAD BOYS SAINT-LO</v>
      </c>
      <c r="E11" s="61" t="str">
        <f>IF($C11="","",VLOOKUP($C11,Régional!$A$1:$P$602,13,FALSE))</f>
        <v>LAROQUE Elisabeth</v>
      </c>
      <c r="F11" s="62"/>
      <c r="G11" s="62"/>
      <c r="H11" s="63"/>
      <c r="I11" s="70"/>
      <c r="J11" s="17">
        <v>173</v>
      </c>
      <c r="K11" s="17">
        <v>113</v>
      </c>
      <c r="L11" s="17">
        <v>154</v>
      </c>
      <c r="M11" s="17">
        <v>143</v>
      </c>
      <c r="N11" s="17">
        <v>144</v>
      </c>
      <c r="O11" s="17">
        <v>145</v>
      </c>
      <c r="P11" s="17">
        <v>151</v>
      </c>
      <c r="Q11" s="17">
        <v>141</v>
      </c>
      <c r="R11" s="17">
        <v>159</v>
      </c>
      <c r="S11" s="2">
        <f t="shared" si="0"/>
        <v>9</v>
      </c>
      <c r="T11" s="3">
        <f t="shared" si="1"/>
        <v>1323</v>
      </c>
      <c r="U11" s="6">
        <f t="shared" si="2"/>
        <v>147</v>
      </c>
      <c r="V11" s="54">
        <f t="shared" si="3"/>
        <v>0</v>
      </c>
      <c r="W11" s="54">
        <f t="shared" si="4"/>
        <v>1323</v>
      </c>
      <c r="X11" s="64" t="str">
        <f t="shared" si="5"/>
        <v>X</v>
      </c>
    </row>
    <row r="12" spans="1:24" ht="12.75">
      <c r="A12" s="16" t="s">
        <v>156</v>
      </c>
      <c r="B12" s="9" t="str">
        <f>IF($C12="","",VLOOKUP($C12,Régional!$A$1:$P$602,7,FALSE))</f>
        <v>H</v>
      </c>
      <c r="C12" s="16" t="s">
        <v>909</v>
      </c>
      <c r="D12" s="1" t="str">
        <f>IF($C12="","",VLOOKUP($C12,Régional!$A$1:$P$602,16,FALSE))</f>
        <v>ECOLE DE BOWLING DE SAINT LO</v>
      </c>
      <c r="E12" s="61" t="str">
        <f>IF($C12="","",VLOOKUP($C12,Régional!$A$1:$P$602,13,FALSE))</f>
        <v>LECARPENTIER Nathan</v>
      </c>
      <c r="F12" s="62"/>
      <c r="G12" s="62"/>
      <c r="H12" s="63"/>
      <c r="I12" s="70"/>
      <c r="J12" s="17">
        <v>170</v>
      </c>
      <c r="K12" s="17">
        <v>129</v>
      </c>
      <c r="L12" s="17">
        <v>151</v>
      </c>
      <c r="M12" s="17">
        <v>87</v>
      </c>
      <c r="N12" s="17">
        <v>137</v>
      </c>
      <c r="O12" s="17">
        <v>140</v>
      </c>
      <c r="P12" s="17">
        <v>105</v>
      </c>
      <c r="Q12" s="17">
        <v>110</v>
      </c>
      <c r="R12" s="17">
        <v>144</v>
      </c>
      <c r="S12" s="2">
        <f t="shared" si="0"/>
        <v>9</v>
      </c>
      <c r="T12" s="3">
        <f t="shared" si="1"/>
        <v>1173</v>
      </c>
      <c r="U12" s="6">
        <f t="shared" si="2"/>
        <v>130.33333333333334</v>
      </c>
      <c r="V12" s="54">
        <f t="shared" si="3"/>
        <v>0</v>
      </c>
      <c r="W12" s="54">
        <f t="shared" si="4"/>
        <v>1173</v>
      </c>
      <c r="X12" s="64" t="str">
        <f t="shared" si="5"/>
        <v>X</v>
      </c>
    </row>
    <row r="13" spans="1:24" ht="12.75">
      <c r="A13" s="16" t="s">
        <v>156</v>
      </c>
      <c r="B13" s="9" t="str">
        <f>IF($C13="","",VLOOKUP($C13,Régional!$A$1:$P$602,7,FALSE))</f>
        <v>F</v>
      </c>
      <c r="C13" s="16" t="s">
        <v>791</v>
      </c>
      <c r="D13" s="1" t="str">
        <f>IF($C13="","",VLOOKUP($C13,Régional!$A$1:$P$602,16,FALSE))</f>
        <v>BAD BOYS SAINT-LO</v>
      </c>
      <c r="E13" s="61" t="str">
        <f>IF($C13="","",VLOOKUP($C13,Régional!$A$1:$P$602,13,FALSE))</f>
        <v>LECORDIER Lolita</v>
      </c>
      <c r="F13" s="62"/>
      <c r="G13" s="62"/>
      <c r="H13" s="63"/>
      <c r="I13" s="70"/>
      <c r="J13" s="17">
        <v>145</v>
      </c>
      <c r="K13" s="17">
        <v>132</v>
      </c>
      <c r="L13" s="17">
        <v>152</v>
      </c>
      <c r="M13" s="17">
        <v>127</v>
      </c>
      <c r="N13" s="17">
        <v>151</v>
      </c>
      <c r="O13" s="17">
        <v>152</v>
      </c>
      <c r="P13" s="17">
        <v>107</v>
      </c>
      <c r="Q13" s="17">
        <v>137</v>
      </c>
      <c r="R13" s="17">
        <v>136</v>
      </c>
      <c r="S13" s="2">
        <f t="shared" si="0"/>
        <v>9</v>
      </c>
      <c r="T13" s="3">
        <f t="shared" si="1"/>
        <v>1239</v>
      </c>
      <c r="U13" s="6">
        <f t="shared" si="2"/>
        <v>137.66666666666666</v>
      </c>
      <c r="V13" s="54">
        <f t="shared" si="3"/>
        <v>0</v>
      </c>
      <c r="W13" s="54">
        <f t="shared" si="4"/>
        <v>1239</v>
      </c>
      <c r="X13" s="64" t="str">
        <f t="shared" si="5"/>
        <v>X</v>
      </c>
    </row>
    <row r="14" spans="1:24" ht="12.75">
      <c r="A14" s="16" t="s">
        <v>150</v>
      </c>
      <c r="B14" s="9" t="str">
        <f>IF($C14="","",VLOOKUP($C14,Régional!$A$1:$P$602,7,FALSE))</f>
        <v>H</v>
      </c>
      <c r="C14" s="16" t="s">
        <v>287</v>
      </c>
      <c r="D14" s="1" t="str">
        <f>IF($C14="","",VLOOKUP($C14,Régional!$A$1:$P$602,16,FALSE))</f>
        <v>BOWLING CLUB CHERBOURG</v>
      </c>
      <c r="E14" s="61" t="str">
        <f>IF($C14="","",VLOOKUP($C14,Régional!$A$1:$P$602,13,FALSE))</f>
        <v>LEGUERRIER Mathias</v>
      </c>
      <c r="F14" s="62"/>
      <c r="G14" s="62"/>
      <c r="H14" s="63"/>
      <c r="I14" s="70"/>
      <c r="J14" s="17">
        <v>119</v>
      </c>
      <c r="K14" s="17">
        <v>197</v>
      </c>
      <c r="L14" s="17">
        <v>167</v>
      </c>
      <c r="M14" s="17">
        <v>143</v>
      </c>
      <c r="N14" s="17">
        <v>132</v>
      </c>
      <c r="O14" s="17">
        <v>143</v>
      </c>
      <c r="P14" s="17">
        <v>146</v>
      </c>
      <c r="Q14" s="17">
        <v>128</v>
      </c>
      <c r="R14" s="17">
        <v>145</v>
      </c>
      <c r="S14" s="2">
        <f t="shared" si="0"/>
        <v>9</v>
      </c>
      <c r="T14" s="3">
        <f t="shared" si="1"/>
        <v>1320</v>
      </c>
      <c r="U14" s="6">
        <f t="shared" si="2"/>
        <v>146.66666666666666</v>
      </c>
      <c r="V14" s="54">
        <f t="shared" si="3"/>
        <v>0</v>
      </c>
      <c r="W14" s="54">
        <f t="shared" si="4"/>
        <v>1320</v>
      </c>
      <c r="X14" s="64" t="str">
        <f t="shared" si="5"/>
        <v>X</v>
      </c>
    </row>
    <row r="15" spans="1:24" ht="12.75">
      <c r="A15" s="16" t="s">
        <v>156</v>
      </c>
      <c r="B15" s="9" t="str">
        <f>IF($C15="","",VLOOKUP($C15,Régional!$A$1:$P$602,7,FALSE))</f>
        <v>F</v>
      </c>
      <c r="C15" s="16" t="s">
        <v>908</v>
      </c>
      <c r="D15" s="1" t="str">
        <f>IF($C15="","",VLOOKUP($C15,Régional!$A$1:$P$602,16,FALSE))</f>
        <v>BOWLING CLUB CHERBOURG</v>
      </c>
      <c r="E15" s="61" t="str">
        <f>IF($C15="","",VLOOKUP($C15,Régional!$A$1:$P$602,13,FALSE))</f>
        <v>LELERRE Catherine</v>
      </c>
      <c r="F15" s="62"/>
      <c r="G15" s="62"/>
      <c r="H15" s="63"/>
      <c r="I15" s="70"/>
      <c r="J15" s="17">
        <v>142</v>
      </c>
      <c r="K15" s="17">
        <v>158</v>
      </c>
      <c r="L15" s="17">
        <v>100</v>
      </c>
      <c r="M15" s="17">
        <v>118</v>
      </c>
      <c r="N15" s="17">
        <v>149</v>
      </c>
      <c r="O15" s="17">
        <v>113</v>
      </c>
      <c r="P15" s="17">
        <v>142</v>
      </c>
      <c r="Q15" s="17">
        <v>109</v>
      </c>
      <c r="R15" s="17">
        <v>98</v>
      </c>
      <c r="S15" s="2">
        <f t="shared" si="0"/>
        <v>9</v>
      </c>
      <c r="T15" s="3">
        <f t="shared" si="1"/>
        <v>1129</v>
      </c>
      <c r="U15" s="6">
        <f t="shared" si="2"/>
        <v>125.44444444444444</v>
      </c>
      <c r="V15" s="54">
        <f t="shared" si="3"/>
        <v>0</v>
      </c>
      <c r="W15" s="54">
        <f t="shared" si="4"/>
        <v>1129</v>
      </c>
      <c r="X15" s="64" t="str">
        <f t="shared" si="5"/>
        <v>X</v>
      </c>
    </row>
    <row r="16" spans="1:24" ht="12.75">
      <c r="A16" s="16" t="s">
        <v>156</v>
      </c>
      <c r="B16" s="9" t="str">
        <f>IF($C16="","",VLOOKUP($C16,Régional!$A$1:$P$602,7,FALSE))</f>
        <v>F</v>
      </c>
      <c r="C16" s="16" t="s">
        <v>907</v>
      </c>
      <c r="D16" s="1" t="str">
        <f>IF($C16="","",VLOOKUP($C16,Régional!$A$1:$P$602,16,FALSE))</f>
        <v>BOWLING CLUB CHERBOURG</v>
      </c>
      <c r="E16" s="61" t="str">
        <f>IF($C16="","",VLOOKUP($C16,Régional!$A$1:$P$602,13,FALSE))</f>
        <v>LELERRE Françoise</v>
      </c>
      <c r="F16" s="62"/>
      <c r="G16" s="62"/>
      <c r="H16" s="63"/>
      <c r="I16" s="70"/>
      <c r="J16" s="17">
        <v>127</v>
      </c>
      <c r="K16" s="17">
        <v>150</v>
      </c>
      <c r="L16" s="17">
        <v>147</v>
      </c>
      <c r="M16" s="17">
        <v>164</v>
      </c>
      <c r="N16" s="17">
        <v>134</v>
      </c>
      <c r="O16" s="17">
        <v>140</v>
      </c>
      <c r="P16" s="17">
        <v>183</v>
      </c>
      <c r="Q16" s="17">
        <v>178</v>
      </c>
      <c r="R16" s="17">
        <v>150</v>
      </c>
      <c r="S16" s="2">
        <f t="shared" si="0"/>
        <v>9</v>
      </c>
      <c r="T16" s="3">
        <f t="shared" si="1"/>
        <v>1373</v>
      </c>
      <c r="U16" s="6">
        <f t="shared" si="2"/>
        <v>152.55555555555554</v>
      </c>
      <c r="V16" s="54">
        <f t="shared" si="3"/>
        <v>0</v>
      </c>
      <c r="W16" s="54">
        <f t="shared" si="4"/>
        <v>1373</v>
      </c>
      <c r="X16" s="64" t="str">
        <f t="shared" si="5"/>
        <v>X</v>
      </c>
    </row>
    <row r="17" spans="1:24" ht="12.75">
      <c r="A17" s="16" t="s">
        <v>156</v>
      </c>
      <c r="B17" s="9" t="str">
        <f>IF($C17="","",VLOOKUP($C17,Régional!$A$1:$P$602,7,FALSE))</f>
        <v>H</v>
      </c>
      <c r="C17" s="75" t="s">
        <v>793</v>
      </c>
      <c r="D17" s="1" t="str">
        <f>IF($C17="","",VLOOKUP($C17,Régional!$A$1:$P$602,16,FALSE))</f>
        <v>BAD BOYS SAINT-LO</v>
      </c>
      <c r="E17" s="61" t="str">
        <f>IF($C17="","",VLOOKUP($C17,Régional!$A$1:$P$602,13,FALSE))</f>
        <v>LEPELLETIER Guillaume</v>
      </c>
      <c r="F17" s="62"/>
      <c r="G17" s="62"/>
      <c r="H17" s="63"/>
      <c r="I17" s="70"/>
      <c r="J17" s="17">
        <v>153</v>
      </c>
      <c r="K17" s="17">
        <v>171</v>
      </c>
      <c r="L17" s="17">
        <v>170</v>
      </c>
      <c r="M17" s="17">
        <v>164</v>
      </c>
      <c r="N17" s="17">
        <v>177</v>
      </c>
      <c r="O17" s="17">
        <v>193</v>
      </c>
      <c r="P17" s="17">
        <v>150</v>
      </c>
      <c r="Q17" s="17">
        <v>237</v>
      </c>
      <c r="R17" s="17">
        <v>213</v>
      </c>
      <c r="S17" s="2">
        <f t="shared" si="0"/>
        <v>9</v>
      </c>
      <c r="T17" s="3">
        <f t="shared" si="1"/>
        <v>1628</v>
      </c>
      <c r="U17" s="6">
        <f t="shared" si="2"/>
        <v>180.88888888888889</v>
      </c>
      <c r="V17" s="54">
        <f t="shared" si="3"/>
        <v>0</v>
      </c>
      <c r="W17" s="54">
        <f t="shared" si="4"/>
        <v>1628</v>
      </c>
      <c r="X17" s="64" t="str">
        <f t="shared" si="5"/>
        <v>X</v>
      </c>
    </row>
    <row r="18" spans="1:24" ht="12.75">
      <c r="A18" s="16" t="s">
        <v>150</v>
      </c>
      <c r="B18" s="9" t="str">
        <f>IF($C18="","",VLOOKUP($C18,Régional!$A$1:$P$602,7,FALSE))</f>
        <v>F</v>
      </c>
      <c r="C18" s="75" t="s">
        <v>790</v>
      </c>
      <c r="D18" s="1" t="str">
        <f>IF($C18="","",VLOOKUP($C18,Régional!$A$1:$P$602,16,FALSE))</f>
        <v>BAD BOYS SAINT-LO</v>
      </c>
      <c r="E18" s="61" t="str">
        <f>IF($C18="","",VLOOKUP($C18,Régional!$A$1:$P$602,13,FALSE))</f>
        <v>MADELAINE Sabrina</v>
      </c>
      <c r="F18" s="62"/>
      <c r="G18" s="62"/>
      <c r="H18" s="63"/>
      <c r="I18" s="70"/>
      <c r="J18" s="17">
        <v>121</v>
      </c>
      <c r="K18" s="17">
        <v>189</v>
      </c>
      <c r="L18" s="17">
        <v>151</v>
      </c>
      <c r="M18" s="17">
        <v>132</v>
      </c>
      <c r="N18" s="17">
        <v>157</v>
      </c>
      <c r="O18" s="17">
        <v>148</v>
      </c>
      <c r="P18" s="17">
        <v>173</v>
      </c>
      <c r="Q18" s="17">
        <v>147</v>
      </c>
      <c r="R18" s="17">
        <v>140</v>
      </c>
      <c r="S18" s="2">
        <f t="shared" si="0"/>
        <v>9</v>
      </c>
      <c r="T18" s="3">
        <f t="shared" si="1"/>
        <v>1358</v>
      </c>
      <c r="U18" s="6">
        <f t="shared" si="2"/>
        <v>150.88888888888889</v>
      </c>
      <c r="V18" s="54">
        <f t="shared" si="3"/>
        <v>0</v>
      </c>
      <c r="W18" s="54">
        <f t="shared" si="4"/>
        <v>1358</v>
      </c>
      <c r="X18" s="64" t="str">
        <f t="shared" si="5"/>
        <v>X</v>
      </c>
    </row>
    <row r="19" spans="1:24" ht="12.75">
      <c r="A19" s="16" t="s">
        <v>150</v>
      </c>
      <c r="B19" s="9" t="str">
        <f>IF($C19="","",VLOOKUP($C19,Régional!$A$1:$P$602,7,FALSE))</f>
        <v>H</v>
      </c>
      <c r="C19" s="16" t="s">
        <v>906</v>
      </c>
      <c r="D19" s="1" t="str">
        <f>IF($C19="","",VLOOKUP($C19,Régional!$A$1:$P$602,16,FALSE))</f>
        <v>ECOLE DE BOWLING DE SAINT LO</v>
      </c>
      <c r="E19" s="61" t="str">
        <f>IF($C19="","",VLOOKUP($C19,Régional!$A$1:$P$602,13,FALSE))</f>
        <v>MAINCENT Dominique</v>
      </c>
      <c r="F19" s="62"/>
      <c r="G19" s="62"/>
      <c r="H19" s="63"/>
      <c r="I19" s="70"/>
      <c r="J19" s="17">
        <v>98</v>
      </c>
      <c r="K19" s="17">
        <v>114</v>
      </c>
      <c r="L19" s="17">
        <v>102</v>
      </c>
      <c r="M19" s="17">
        <v>150</v>
      </c>
      <c r="N19" s="17">
        <v>199</v>
      </c>
      <c r="O19" s="17">
        <v>159</v>
      </c>
      <c r="P19" s="17">
        <v>120</v>
      </c>
      <c r="Q19" s="17">
        <v>119</v>
      </c>
      <c r="R19" s="17">
        <v>147</v>
      </c>
      <c r="S19" s="2">
        <f t="shared" si="0"/>
        <v>9</v>
      </c>
      <c r="T19" s="3">
        <f t="shared" si="1"/>
        <v>1208</v>
      </c>
      <c r="U19" s="6">
        <f t="shared" si="2"/>
        <v>134.22222222222223</v>
      </c>
      <c r="V19" s="54">
        <f t="shared" si="3"/>
        <v>0</v>
      </c>
      <c r="W19" s="54">
        <f t="shared" si="4"/>
        <v>1208</v>
      </c>
      <c r="X19" s="64" t="str">
        <f t="shared" si="5"/>
        <v>X</v>
      </c>
    </row>
    <row r="20" spans="1:24" ht="12.75">
      <c r="A20" s="16" t="s">
        <v>156</v>
      </c>
      <c r="B20" s="9" t="str">
        <f>IF($C20="","",VLOOKUP($C20,Régional!$A$1:$P$602,7,FALSE))</f>
        <v>F</v>
      </c>
      <c r="C20" s="75" t="s">
        <v>332</v>
      </c>
      <c r="D20" s="1" t="str">
        <f>IF($C20="","",VLOOKUP($C20,Régional!$A$1:$P$602,16,FALSE))</f>
        <v>ECOLE DE BOWLING DE SAINT LO</v>
      </c>
      <c r="E20" s="61" t="str">
        <f>IF($C20="","",VLOOKUP($C20,Régional!$A$1:$P$602,13,FALSE))</f>
        <v>MAINCENT Sylvie</v>
      </c>
      <c r="F20" s="62"/>
      <c r="G20" s="62"/>
      <c r="H20" s="63"/>
      <c r="I20" s="70"/>
      <c r="J20" s="17">
        <v>154</v>
      </c>
      <c r="K20" s="17">
        <v>191</v>
      </c>
      <c r="L20" s="17">
        <v>107</v>
      </c>
      <c r="M20" s="17">
        <v>132</v>
      </c>
      <c r="N20" s="17">
        <v>167</v>
      </c>
      <c r="O20" s="17">
        <v>133</v>
      </c>
      <c r="P20" s="17">
        <v>181</v>
      </c>
      <c r="Q20" s="17">
        <v>131</v>
      </c>
      <c r="R20" s="17">
        <v>125</v>
      </c>
      <c r="S20" s="2">
        <f t="shared" si="0"/>
        <v>9</v>
      </c>
      <c r="T20" s="3">
        <f t="shared" si="1"/>
        <v>1321</v>
      </c>
      <c r="U20" s="6">
        <f t="shared" si="2"/>
        <v>146.77777777777777</v>
      </c>
      <c r="V20" s="54">
        <f t="shared" si="3"/>
        <v>0</v>
      </c>
      <c r="W20" s="54">
        <f t="shared" si="4"/>
        <v>1321</v>
      </c>
      <c r="X20" s="64" t="str">
        <f t="shared" si="5"/>
        <v>X</v>
      </c>
    </row>
    <row r="21" spans="1:24" ht="12.75">
      <c r="A21" s="16" t="s">
        <v>156</v>
      </c>
      <c r="B21" s="9" t="str">
        <f>IF($C21="","",VLOOKUP($C21,Régional!$A$1:$P$602,7,FALSE))</f>
        <v>H</v>
      </c>
      <c r="C21" s="16" t="s">
        <v>290</v>
      </c>
      <c r="D21" s="1" t="str">
        <f>IF($C21="","",VLOOKUP($C21,Régional!$A$1:$P$602,16,FALSE))</f>
        <v>BOWLING CLUB CHERBOURG</v>
      </c>
      <c r="E21" s="61" t="str">
        <f>IF($C21="","",VLOOKUP($C21,Régional!$A$1:$P$602,13,FALSE))</f>
        <v>MESNIL Bernard</v>
      </c>
      <c r="F21" s="62"/>
      <c r="G21" s="62"/>
      <c r="H21" s="63"/>
      <c r="I21" s="70"/>
      <c r="J21" s="17">
        <v>133</v>
      </c>
      <c r="K21" s="17">
        <v>185</v>
      </c>
      <c r="L21" s="17">
        <v>177</v>
      </c>
      <c r="M21" s="17">
        <v>151</v>
      </c>
      <c r="N21" s="17">
        <v>152</v>
      </c>
      <c r="O21" s="17">
        <v>170</v>
      </c>
      <c r="P21" s="17">
        <v>117</v>
      </c>
      <c r="Q21" s="17">
        <v>120</v>
      </c>
      <c r="R21" s="17">
        <v>140</v>
      </c>
      <c r="S21" s="2">
        <f t="shared" si="0"/>
        <v>9</v>
      </c>
      <c r="T21" s="3">
        <f t="shared" si="1"/>
        <v>1345</v>
      </c>
      <c r="U21" s="6">
        <f t="shared" si="2"/>
        <v>149.44444444444446</v>
      </c>
      <c r="V21" s="54">
        <f t="shared" si="3"/>
        <v>0</v>
      </c>
      <c r="W21" s="54">
        <f t="shared" si="4"/>
        <v>1345</v>
      </c>
      <c r="X21" s="64" t="str">
        <f t="shared" si="5"/>
        <v>X</v>
      </c>
    </row>
    <row r="22" spans="1:24" ht="12.75">
      <c r="A22" s="16" t="s">
        <v>156</v>
      </c>
      <c r="B22" s="9" t="str">
        <f>IF($C22="","",VLOOKUP($C22,Régional!$A$1:$P$602,7,FALSE))</f>
        <v>F</v>
      </c>
      <c r="C22" s="16" t="s">
        <v>289</v>
      </c>
      <c r="D22" s="1" t="str">
        <f>IF($C22="","",VLOOKUP($C22,Régional!$A$1:$P$602,16,FALSE))</f>
        <v>BOWLING CLUB CHERBOURG</v>
      </c>
      <c r="E22" s="61" t="str">
        <f>IF($C22="","",VLOOKUP($C22,Régional!$A$1:$P$602,13,FALSE))</f>
        <v>MESNIL Mauricette</v>
      </c>
      <c r="F22" s="62"/>
      <c r="G22" s="62"/>
      <c r="H22" s="63"/>
      <c r="I22" s="70"/>
      <c r="J22" s="17">
        <v>178</v>
      </c>
      <c r="K22" s="17">
        <v>136</v>
      </c>
      <c r="L22" s="17">
        <v>193</v>
      </c>
      <c r="M22" s="17">
        <v>154</v>
      </c>
      <c r="N22" s="17">
        <v>158</v>
      </c>
      <c r="O22" s="17">
        <v>122</v>
      </c>
      <c r="P22" s="17">
        <v>117</v>
      </c>
      <c r="Q22" s="17">
        <v>148</v>
      </c>
      <c r="R22" s="17">
        <v>127</v>
      </c>
      <c r="S22" s="2">
        <f t="shared" si="0"/>
        <v>9</v>
      </c>
      <c r="T22" s="3">
        <f t="shared" si="1"/>
        <v>1333</v>
      </c>
      <c r="U22" s="6">
        <f t="shared" si="2"/>
        <v>148.11111111111111</v>
      </c>
      <c r="V22" s="54">
        <f t="shared" si="3"/>
        <v>0</v>
      </c>
      <c r="W22" s="54">
        <f t="shared" si="4"/>
        <v>1333</v>
      </c>
      <c r="X22" s="64" t="str">
        <f t="shared" si="5"/>
        <v>X</v>
      </c>
    </row>
    <row r="23" spans="1:24" ht="12.75">
      <c r="A23" s="16" t="s">
        <v>156</v>
      </c>
      <c r="B23" s="9" t="str">
        <f>IF($C23="","",VLOOKUP($C23,Régional!$A$1:$P$602,7,FALSE))</f>
        <v>F</v>
      </c>
      <c r="C23" s="16" t="s">
        <v>286</v>
      </c>
      <c r="D23" s="1" t="str">
        <f>IF($C23="","",VLOOKUP($C23,Régional!$A$1:$P$602,16,FALSE))</f>
        <v>BOWLING CLUB CHERBOURG</v>
      </c>
      <c r="E23" s="61" t="str">
        <f>IF($C23="","",VLOOKUP($C23,Régional!$A$1:$P$602,13,FALSE))</f>
        <v>MOLLE Claudine</v>
      </c>
      <c r="F23" s="62"/>
      <c r="G23" s="62"/>
      <c r="H23" s="63"/>
      <c r="I23" s="70"/>
      <c r="J23" s="17">
        <v>115</v>
      </c>
      <c r="K23" s="17">
        <v>114</v>
      </c>
      <c r="L23" s="17">
        <v>122</v>
      </c>
      <c r="M23" s="17">
        <v>143</v>
      </c>
      <c r="N23" s="17">
        <v>107</v>
      </c>
      <c r="O23" s="17">
        <v>104</v>
      </c>
      <c r="P23" s="17">
        <v>149</v>
      </c>
      <c r="Q23" s="17">
        <v>134</v>
      </c>
      <c r="R23" s="17">
        <v>154</v>
      </c>
      <c r="S23" s="2">
        <f t="shared" si="0"/>
        <v>9</v>
      </c>
      <c r="T23" s="3">
        <f t="shared" si="1"/>
        <v>1142</v>
      </c>
      <c r="U23" s="6">
        <f t="shared" si="2"/>
        <v>126.88888888888889</v>
      </c>
      <c r="V23" s="54">
        <f t="shared" si="3"/>
        <v>0</v>
      </c>
      <c r="W23" s="54">
        <f t="shared" si="4"/>
        <v>1142</v>
      </c>
      <c r="X23" s="64" t="str">
        <f t="shared" si="5"/>
        <v>X</v>
      </c>
    </row>
    <row r="24" spans="1:24" ht="12.75">
      <c r="A24" s="16" t="s">
        <v>150</v>
      </c>
      <c r="B24" s="9" t="str">
        <f>IF($C24="","",VLOOKUP($C24,Régional!$A$1:$P$602,7,FALSE))</f>
        <v>H</v>
      </c>
      <c r="C24" s="16" t="s">
        <v>792</v>
      </c>
      <c r="D24" s="1" t="str">
        <f>IF($C24="","",VLOOKUP($C24,Régional!$A$1:$P$602,16,FALSE))</f>
        <v>BOWLING CLUB CHERBOURG</v>
      </c>
      <c r="E24" s="61" t="str">
        <f>IF($C24="","",VLOOKUP($C24,Régional!$A$1:$P$602,13,FALSE))</f>
        <v>PICARDO Sully</v>
      </c>
      <c r="F24" s="62"/>
      <c r="G24" s="62"/>
      <c r="H24" s="63"/>
      <c r="I24" s="70"/>
      <c r="J24" s="17">
        <v>125</v>
      </c>
      <c r="K24" s="17">
        <v>102</v>
      </c>
      <c r="L24" s="17">
        <v>117</v>
      </c>
      <c r="M24" s="17">
        <v>117</v>
      </c>
      <c r="N24" s="17">
        <v>116</v>
      </c>
      <c r="O24" s="17">
        <v>116</v>
      </c>
      <c r="P24" s="17">
        <v>106</v>
      </c>
      <c r="Q24" s="17">
        <v>150</v>
      </c>
      <c r="R24" s="17">
        <v>93</v>
      </c>
      <c r="S24" s="2">
        <f t="shared" si="0"/>
        <v>9</v>
      </c>
      <c r="T24" s="3">
        <f t="shared" si="1"/>
        <v>1042</v>
      </c>
      <c r="U24" s="6">
        <f t="shared" si="2"/>
        <v>115.77777777777777</v>
      </c>
      <c r="V24" s="54">
        <f t="shared" si="3"/>
        <v>0</v>
      </c>
      <c r="W24" s="54">
        <f t="shared" si="4"/>
        <v>1042</v>
      </c>
      <c r="X24" s="64" t="str">
        <f t="shared" si="5"/>
        <v>X</v>
      </c>
    </row>
    <row r="25" spans="1:24" ht="12.75">
      <c r="A25" s="16" t="s">
        <v>150</v>
      </c>
      <c r="B25" s="9" t="str">
        <f>IF($C25="","",VLOOKUP($C25,Régional!$A$1:$P$602,7,FALSE))</f>
        <v>H</v>
      </c>
      <c r="C25" s="16" t="s">
        <v>904</v>
      </c>
      <c r="D25" s="1" t="str">
        <f>IF($C25="","",VLOOKUP($C25,Régional!$A$1:$P$602,16,FALSE))</f>
        <v>BAD BOYS SAINT-LO</v>
      </c>
      <c r="E25" s="61" t="str">
        <f>IF($C25="","",VLOOKUP($C25,Régional!$A$1:$P$602,13,FALSE))</f>
        <v>POIROT Lucien</v>
      </c>
      <c r="F25" s="62"/>
      <c r="G25" s="62"/>
      <c r="H25" s="63"/>
      <c r="I25" s="70"/>
      <c r="J25" s="17">
        <v>127</v>
      </c>
      <c r="K25" s="17">
        <v>167</v>
      </c>
      <c r="L25" s="17">
        <v>158</v>
      </c>
      <c r="M25" s="17">
        <v>168</v>
      </c>
      <c r="N25" s="17">
        <v>129</v>
      </c>
      <c r="O25" s="17">
        <v>174</v>
      </c>
      <c r="P25" s="17">
        <v>159</v>
      </c>
      <c r="Q25" s="17">
        <v>193</v>
      </c>
      <c r="R25" s="17">
        <v>161</v>
      </c>
      <c r="S25" s="2">
        <f t="shared" si="0"/>
        <v>9</v>
      </c>
      <c r="T25" s="3">
        <f t="shared" si="1"/>
        <v>1436</v>
      </c>
      <c r="U25" s="6">
        <f t="shared" si="2"/>
        <v>159.55555555555554</v>
      </c>
      <c r="V25" s="54">
        <f t="shared" si="3"/>
        <v>0</v>
      </c>
      <c r="W25" s="54">
        <f t="shared" si="4"/>
        <v>1436</v>
      </c>
      <c r="X25" s="64" t="str">
        <f t="shared" si="5"/>
        <v>X</v>
      </c>
    </row>
    <row r="26" spans="1:24" ht="12.75">
      <c r="A26" s="16" t="s">
        <v>150</v>
      </c>
      <c r="B26" s="9" t="str">
        <f>IF($C26="","",VLOOKUP($C26,Régional!$A$1:$P$602,7,FALSE))</f>
        <v>F</v>
      </c>
      <c r="C26" s="16" t="s">
        <v>903</v>
      </c>
      <c r="D26" s="1" t="str">
        <f>IF($C26="","",VLOOKUP($C26,Régional!$A$1:$P$602,16,FALSE))</f>
        <v>ECOLE DE BOWLING DE SAINT LO</v>
      </c>
      <c r="E26" s="61" t="str">
        <f>IF($C26="","",VLOOKUP($C26,Régional!$A$1:$P$602,13,FALSE))</f>
        <v>RIOU Nathalie</v>
      </c>
      <c r="F26" s="62"/>
      <c r="G26" s="62"/>
      <c r="H26" s="63"/>
      <c r="I26" s="70"/>
      <c r="J26" s="17">
        <v>119</v>
      </c>
      <c r="K26" s="17">
        <v>143</v>
      </c>
      <c r="L26" s="17">
        <v>144</v>
      </c>
      <c r="M26" s="17">
        <v>116</v>
      </c>
      <c r="N26" s="17">
        <v>101</v>
      </c>
      <c r="O26" s="17">
        <v>133</v>
      </c>
      <c r="P26" s="17">
        <v>184</v>
      </c>
      <c r="Q26" s="17">
        <v>127</v>
      </c>
      <c r="R26" s="17">
        <v>142</v>
      </c>
      <c r="S26" s="2">
        <f t="shared" si="0"/>
        <v>9</v>
      </c>
      <c r="T26" s="3">
        <f t="shared" si="1"/>
        <v>1209</v>
      </c>
      <c r="U26" s="6">
        <f t="shared" si="2"/>
        <v>134.33333333333334</v>
      </c>
      <c r="V26" s="54">
        <f t="shared" si="3"/>
        <v>0</v>
      </c>
      <c r="W26" s="54">
        <f t="shared" si="4"/>
        <v>1209</v>
      </c>
      <c r="X26" s="64" t="str">
        <f t="shared" si="5"/>
        <v>X</v>
      </c>
    </row>
    <row r="27" spans="1:24" ht="12.75">
      <c r="A27" s="16" t="s">
        <v>156</v>
      </c>
      <c r="B27" s="9" t="str">
        <f>IF($C27="","",VLOOKUP($C27,Régional!$A$1:$P$602,7,FALSE))</f>
        <v>H</v>
      </c>
      <c r="C27" s="16" t="s">
        <v>291</v>
      </c>
      <c r="D27" s="1" t="str">
        <f>IF($C27="","",VLOOKUP($C27,Régional!$A$1:$P$602,16,FALSE))</f>
        <v>BOWLING CLUB CHERBOURG</v>
      </c>
      <c r="E27" s="61" t="str">
        <f>IF($C27="","",VLOOKUP($C27,Régional!$A$1:$P$602,13,FALSE))</f>
        <v>RODRIGUES Jean</v>
      </c>
      <c r="F27" s="62"/>
      <c r="G27" s="62"/>
      <c r="H27" s="63"/>
      <c r="I27" s="70"/>
      <c r="J27" s="17">
        <v>190</v>
      </c>
      <c r="K27" s="17">
        <v>189</v>
      </c>
      <c r="L27" s="17">
        <v>176</v>
      </c>
      <c r="M27" s="17">
        <v>157</v>
      </c>
      <c r="N27" s="17">
        <v>163</v>
      </c>
      <c r="O27" s="17">
        <v>181</v>
      </c>
      <c r="P27" s="17">
        <v>145</v>
      </c>
      <c r="Q27" s="17">
        <v>183</v>
      </c>
      <c r="R27" s="17">
        <v>162</v>
      </c>
      <c r="S27" s="2">
        <f t="shared" si="0"/>
        <v>9</v>
      </c>
      <c r="T27" s="3">
        <f t="shared" si="1"/>
        <v>1546</v>
      </c>
      <c r="U27" s="6">
        <f t="shared" si="2"/>
        <v>171.77777777777777</v>
      </c>
      <c r="V27" s="54">
        <f t="shared" si="3"/>
        <v>0</v>
      </c>
      <c r="W27" s="54">
        <f t="shared" si="4"/>
        <v>1546</v>
      </c>
      <c r="X27" s="64" t="str">
        <f t="shared" si="5"/>
        <v>X</v>
      </c>
    </row>
    <row r="28" spans="1:24" ht="12.75">
      <c r="A28" s="16" t="s">
        <v>150</v>
      </c>
      <c r="B28" s="9" t="str">
        <f>IF($C28="","",VLOOKUP($C28,Régional!$A$1:$P$602,7,FALSE))</f>
        <v>H</v>
      </c>
      <c r="C28" s="75" t="s">
        <v>905</v>
      </c>
      <c r="D28" s="1" t="str">
        <f>IF($C28="","",VLOOKUP($C28,Régional!$A$1:$P$602,16,FALSE))</f>
        <v>ECOLE DE BOWLING DE SAINT LO</v>
      </c>
      <c r="E28" s="61" t="str">
        <f>IF($C28="","",VLOOKUP($C28,Régional!$A$1:$P$602,13,FALSE))</f>
        <v>TAPIN Michel</v>
      </c>
      <c r="F28" s="62"/>
      <c r="G28" s="62"/>
      <c r="H28" s="63"/>
      <c r="I28" s="70"/>
      <c r="J28" s="17">
        <v>163</v>
      </c>
      <c r="K28" s="17">
        <v>68</v>
      </c>
      <c r="L28" s="17">
        <v>107</v>
      </c>
      <c r="M28" s="17">
        <v>128</v>
      </c>
      <c r="N28" s="17">
        <v>137</v>
      </c>
      <c r="O28" s="17">
        <v>129</v>
      </c>
      <c r="P28" s="17">
        <v>108</v>
      </c>
      <c r="Q28" s="17">
        <v>106</v>
      </c>
      <c r="R28" s="17">
        <v>100</v>
      </c>
      <c r="S28" s="2">
        <f t="shared" si="0"/>
        <v>9</v>
      </c>
      <c r="T28" s="3">
        <f t="shared" si="1"/>
        <v>1046</v>
      </c>
      <c r="U28" s="6">
        <f t="shared" si="2"/>
        <v>116.22222222222223</v>
      </c>
      <c r="V28" s="54">
        <f t="shared" si="3"/>
        <v>0</v>
      </c>
      <c r="W28" s="54">
        <f t="shared" si="4"/>
        <v>1046</v>
      </c>
      <c r="X28" s="64" t="str">
        <f t="shared" si="5"/>
        <v>X</v>
      </c>
    </row>
    <row r="29" spans="1:24" ht="12.75">
      <c r="A29" s="16" t="s">
        <v>156</v>
      </c>
      <c r="B29" s="9" t="str">
        <f>IF($C29="","",VLOOKUP($C29,Régional!$A$1:$P$602,7,FALSE))</f>
        <v>F</v>
      </c>
      <c r="C29" s="75" t="s">
        <v>288</v>
      </c>
      <c r="D29" s="1" t="str">
        <f>IF($C29="","",VLOOKUP($C29,Régional!$A$1:$P$602,16,FALSE))</f>
        <v>BOWLING CLUB CHERBOURG</v>
      </c>
      <c r="E29" s="61" t="str">
        <f>IF($C29="","",VLOOKUP($C29,Régional!$A$1:$P$602,13,FALSE))</f>
        <v>TRUDELLE Louisette</v>
      </c>
      <c r="F29" s="62"/>
      <c r="G29" s="62"/>
      <c r="H29" s="63"/>
      <c r="I29" s="70"/>
      <c r="J29" s="17">
        <v>111</v>
      </c>
      <c r="K29" s="17">
        <v>104</v>
      </c>
      <c r="L29" s="17">
        <v>106</v>
      </c>
      <c r="M29" s="17">
        <v>115</v>
      </c>
      <c r="N29" s="17">
        <v>170</v>
      </c>
      <c r="O29" s="17">
        <v>133</v>
      </c>
      <c r="P29" s="17">
        <v>140</v>
      </c>
      <c r="Q29" s="17">
        <v>120</v>
      </c>
      <c r="R29" s="17">
        <v>155</v>
      </c>
      <c r="S29" s="2">
        <f t="shared" si="0"/>
        <v>9</v>
      </c>
      <c r="T29" s="3">
        <f t="shared" si="1"/>
        <v>1154</v>
      </c>
      <c r="U29" s="6">
        <f t="shared" si="2"/>
        <v>128.22222222222223</v>
      </c>
      <c r="V29" s="54">
        <f t="shared" si="3"/>
        <v>0</v>
      </c>
      <c r="W29" s="54">
        <f t="shared" si="4"/>
        <v>1154</v>
      </c>
      <c r="X29" s="64" t="str">
        <f t="shared" si="5"/>
        <v>X</v>
      </c>
    </row>
    <row r="30" spans="1:24" ht="12.75">
      <c r="A30" s="16" t="s">
        <v>150</v>
      </c>
      <c r="B30" s="9" t="str">
        <f>IF($C30="","",VLOOKUP($C30,Régional!$A$1:$P$602,7,FALSE))</f>
        <v>F</v>
      </c>
      <c r="C30" s="75" t="s">
        <v>901</v>
      </c>
      <c r="D30" s="1" t="str">
        <f>IF($C30="","",VLOOKUP($C30,Régional!$A$1:$P$602,16,FALSE))</f>
        <v>BAD BOYS SAINT-LO</v>
      </c>
      <c r="E30" s="61" t="str">
        <f>IF($C30="","",VLOOKUP($C30,Régional!$A$1:$P$602,13,FALSE))</f>
        <v>VERNAY Annie</v>
      </c>
      <c r="F30" s="62"/>
      <c r="G30" s="62"/>
      <c r="H30" s="63"/>
      <c r="I30" s="70"/>
      <c r="J30" s="17">
        <v>123</v>
      </c>
      <c r="K30" s="17">
        <v>122</v>
      </c>
      <c r="L30" s="17">
        <v>152</v>
      </c>
      <c r="M30" s="17">
        <v>106</v>
      </c>
      <c r="N30" s="17">
        <v>107</v>
      </c>
      <c r="O30" s="17">
        <v>125</v>
      </c>
      <c r="P30" s="17">
        <v>123</v>
      </c>
      <c r="Q30" s="17">
        <v>122</v>
      </c>
      <c r="R30" s="17">
        <v>94</v>
      </c>
      <c r="S30" s="2">
        <f t="shared" si="0"/>
        <v>9</v>
      </c>
      <c r="T30" s="3">
        <f t="shared" si="1"/>
        <v>1074</v>
      </c>
      <c r="U30" s="6">
        <f t="shared" si="2"/>
        <v>119.33333333333333</v>
      </c>
      <c r="V30" s="54">
        <f t="shared" si="3"/>
        <v>0</v>
      </c>
      <c r="W30" s="54">
        <f t="shared" si="4"/>
        <v>1074</v>
      </c>
      <c r="X30" s="64" t="str">
        <f t="shared" si="5"/>
        <v>X</v>
      </c>
    </row>
    <row r="31" spans="1:24" ht="12.75">
      <c r="A31" s="16"/>
      <c r="B31" s="9">
        <f>IF($C31="","",VLOOKUP($C31,Régional!$A$1:$P$602,7,FALSE))</f>
      </c>
      <c r="C31" s="16"/>
      <c r="D31" s="1">
        <f>IF($C31="","",VLOOKUP($C31,Régional!$A$1:$P$602,16,FALSE))</f>
      </c>
      <c r="E31" s="61">
        <f>IF($C31="","",VLOOKUP($C31,Régional!$A$1:$P$602,13,FALSE))</f>
      </c>
      <c r="F31" s="62"/>
      <c r="G31" s="62"/>
      <c r="H31" s="63"/>
      <c r="I31" s="70"/>
      <c r="J31" s="17"/>
      <c r="K31" s="17"/>
      <c r="L31" s="17"/>
      <c r="M31" s="17"/>
      <c r="N31" s="17"/>
      <c r="O31" s="17"/>
      <c r="P31" s="17"/>
      <c r="Q31" s="17"/>
      <c r="R31" s="17"/>
      <c r="S31" s="2">
        <f t="shared" si="0"/>
        <v>0</v>
      </c>
      <c r="T31" s="3">
        <f t="shared" si="1"/>
        <v>0</v>
      </c>
      <c r="U31" s="6">
        <f t="shared" si="2"/>
        <v>0</v>
      </c>
      <c r="V31" s="54">
        <f t="shared" si="3"/>
        <v>0</v>
      </c>
      <c r="W31" s="54">
        <f t="shared" si="4"/>
        <v>0</v>
      </c>
      <c r="X31" s="64">
        <f t="shared" si="5"/>
      </c>
    </row>
    <row r="32" spans="1:24" ht="12.75">
      <c r="A32" s="16"/>
      <c r="B32" s="9">
        <f>IF($C32="","",VLOOKUP($C32,Régional!$A$1:$P$602,7,FALSE))</f>
      </c>
      <c r="C32" s="16"/>
      <c r="D32" s="1">
        <f>IF($C32="","",VLOOKUP($C32,Régional!$A$1:$P$602,16,FALSE))</f>
      </c>
      <c r="E32" s="61">
        <f>IF($C32="","",VLOOKUP($C32,Régional!$A$1:$P$602,13,FALSE))</f>
      </c>
      <c r="F32" s="62"/>
      <c r="G32" s="62"/>
      <c r="H32" s="63"/>
      <c r="I32" s="70"/>
      <c r="J32" s="17"/>
      <c r="K32" s="17"/>
      <c r="L32" s="17"/>
      <c r="M32" s="17"/>
      <c r="N32" s="17"/>
      <c r="O32" s="17"/>
      <c r="P32" s="17"/>
      <c r="Q32" s="17"/>
      <c r="R32" s="17"/>
      <c r="S32" s="2">
        <f t="shared" si="0"/>
        <v>0</v>
      </c>
      <c r="T32" s="3">
        <f t="shared" si="1"/>
        <v>0</v>
      </c>
      <c r="U32" s="6">
        <f t="shared" si="2"/>
        <v>0</v>
      </c>
      <c r="V32" s="54">
        <f t="shared" si="3"/>
        <v>0</v>
      </c>
      <c r="W32" s="54">
        <f t="shared" si="4"/>
        <v>0</v>
      </c>
      <c r="X32" s="64">
        <f t="shared" si="5"/>
      </c>
    </row>
    <row r="33" spans="1:24" ht="12.75">
      <c r="A33" s="16"/>
      <c r="B33" s="9">
        <f>IF($C33="","",VLOOKUP($C33,Régional!$A$1:$P$602,7,FALSE))</f>
      </c>
      <c r="C33" s="75"/>
      <c r="D33" s="1">
        <f>IF($C33="","",VLOOKUP($C33,Régional!$A$1:$P$602,16,FALSE))</f>
      </c>
      <c r="E33" s="61">
        <f>IF($C33="","",VLOOKUP($C33,Régional!$A$1:$P$602,13,FALSE))</f>
      </c>
      <c r="F33" s="62"/>
      <c r="G33" s="62"/>
      <c r="H33" s="63"/>
      <c r="I33" s="70"/>
      <c r="J33" s="17"/>
      <c r="K33" s="17"/>
      <c r="L33" s="17"/>
      <c r="M33" s="17"/>
      <c r="N33" s="17"/>
      <c r="O33" s="17"/>
      <c r="P33" s="17"/>
      <c r="Q33" s="17"/>
      <c r="R33" s="17"/>
      <c r="S33" s="2">
        <f t="shared" si="0"/>
        <v>0</v>
      </c>
      <c r="T33" s="3">
        <f t="shared" si="1"/>
        <v>0</v>
      </c>
      <c r="U33" s="6">
        <f t="shared" si="2"/>
        <v>0</v>
      </c>
      <c r="V33" s="54">
        <f t="shared" si="3"/>
        <v>0</v>
      </c>
      <c r="W33" s="54">
        <f t="shared" si="4"/>
        <v>0</v>
      </c>
      <c r="X33" s="64">
        <f t="shared" si="5"/>
      </c>
    </row>
    <row r="34" spans="1:24" ht="12.75">
      <c r="A34" s="16"/>
      <c r="B34" s="9">
        <f>IF($C34="","",VLOOKUP($C34,Régional!$A$1:$P$602,7,FALSE))</f>
      </c>
      <c r="C34" s="16"/>
      <c r="D34" s="1">
        <f>IF($C34="","",VLOOKUP($C34,Régional!$A$1:$P$602,16,FALSE))</f>
      </c>
      <c r="E34" s="61">
        <f>IF($C34="","",VLOOKUP($C34,Régional!$A$1:$P$602,13,FALSE))</f>
      </c>
      <c r="F34" s="62"/>
      <c r="G34" s="62"/>
      <c r="H34" s="63"/>
      <c r="I34" s="70"/>
      <c r="J34" s="17"/>
      <c r="K34" s="17"/>
      <c r="L34" s="17"/>
      <c r="M34" s="17"/>
      <c r="N34" s="17"/>
      <c r="O34" s="17"/>
      <c r="P34" s="17"/>
      <c r="Q34" s="17"/>
      <c r="R34" s="17"/>
      <c r="S34" s="2">
        <f t="shared" si="0"/>
        <v>0</v>
      </c>
      <c r="T34" s="3">
        <f t="shared" si="1"/>
        <v>0</v>
      </c>
      <c r="U34" s="6">
        <f t="shared" si="2"/>
        <v>0</v>
      </c>
      <c r="V34" s="54">
        <f t="shared" si="3"/>
        <v>0</v>
      </c>
      <c r="W34" s="54">
        <f t="shared" si="4"/>
        <v>0</v>
      </c>
      <c r="X34" s="64">
        <f t="shared" si="5"/>
      </c>
    </row>
    <row r="35" spans="1:24" ht="12.75">
      <c r="A35" s="16"/>
      <c r="B35" s="9">
        <f>IF($C35="","",VLOOKUP($C35,Régional!$A$1:$P$602,7,FALSE))</f>
      </c>
      <c r="C35" s="75"/>
      <c r="D35" s="1">
        <f>IF($C35="","",VLOOKUP($C35,Régional!$A$1:$P$602,16,FALSE))</f>
      </c>
      <c r="E35" s="61">
        <f>IF($C35="","",VLOOKUP($C35,Régional!$A$1:$P$602,13,FALSE))</f>
      </c>
      <c r="F35" s="62"/>
      <c r="G35" s="62"/>
      <c r="H35" s="63"/>
      <c r="I35" s="70"/>
      <c r="J35" s="17"/>
      <c r="K35" s="17"/>
      <c r="L35" s="17"/>
      <c r="M35" s="17"/>
      <c r="N35" s="17"/>
      <c r="O35" s="17"/>
      <c r="P35" s="17"/>
      <c r="Q35" s="17"/>
      <c r="R35" s="17"/>
      <c r="S35" s="2">
        <f t="shared" si="0"/>
        <v>0</v>
      </c>
      <c r="T35" s="3">
        <f t="shared" si="1"/>
        <v>0</v>
      </c>
      <c r="U35" s="6">
        <f t="shared" si="2"/>
        <v>0</v>
      </c>
      <c r="V35" s="54">
        <f t="shared" si="3"/>
        <v>0</v>
      </c>
      <c r="W35" s="54">
        <f t="shared" si="4"/>
        <v>0</v>
      </c>
      <c r="X35" s="64">
        <f t="shared" si="5"/>
      </c>
    </row>
    <row r="36" spans="1:24" ht="12.75">
      <c r="A36" s="16"/>
      <c r="B36" s="9">
        <f>IF($C36="","",VLOOKUP($C36,Régional!$A$1:$P$602,7,FALSE))</f>
      </c>
      <c r="C36" s="75"/>
      <c r="D36" s="1">
        <f>IF($C36="","",VLOOKUP($C36,Régional!$A$1:$P$602,16,FALSE))</f>
      </c>
      <c r="E36" s="61">
        <f>IF($C36="","",VLOOKUP($C36,Régional!$A$1:$P$602,13,FALSE))</f>
      </c>
      <c r="F36" s="62"/>
      <c r="G36" s="62"/>
      <c r="H36" s="63"/>
      <c r="I36" s="70"/>
      <c r="J36" s="17"/>
      <c r="K36" s="17"/>
      <c r="L36" s="17"/>
      <c r="M36" s="17"/>
      <c r="N36" s="17"/>
      <c r="O36" s="17"/>
      <c r="P36" s="17"/>
      <c r="Q36" s="17"/>
      <c r="R36" s="17"/>
      <c r="S36" s="2">
        <f t="shared" si="0"/>
        <v>0</v>
      </c>
      <c r="T36" s="3">
        <f t="shared" si="1"/>
        <v>0</v>
      </c>
      <c r="U36" s="6">
        <f t="shared" si="2"/>
        <v>0</v>
      </c>
      <c r="V36" s="54">
        <f t="shared" si="3"/>
        <v>0</v>
      </c>
      <c r="W36" s="54">
        <f t="shared" si="4"/>
        <v>0</v>
      </c>
      <c r="X36" s="64">
        <f t="shared" si="5"/>
      </c>
    </row>
    <row r="37" spans="1:24" ht="12.75">
      <c r="A37" s="16"/>
      <c r="B37" s="9">
        <f>IF($C37="","",VLOOKUP($C37,Régional!$A$1:$P$602,7,FALSE))</f>
      </c>
      <c r="C37" s="75"/>
      <c r="D37" s="1">
        <f>IF($C37="","",VLOOKUP($C37,Régional!$A$1:$P$602,16,FALSE))</f>
      </c>
      <c r="E37" s="61">
        <f>IF($C37="","",VLOOKUP($C37,Régional!$A$1:$P$602,13,FALSE))</f>
      </c>
      <c r="F37" s="62"/>
      <c r="G37" s="62"/>
      <c r="H37" s="63"/>
      <c r="I37" s="70"/>
      <c r="J37" s="17"/>
      <c r="K37" s="17"/>
      <c r="L37" s="17"/>
      <c r="M37" s="17"/>
      <c r="N37" s="17"/>
      <c r="O37" s="17"/>
      <c r="P37" s="17"/>
      <c r="Q37" s="17"/>
      <c r="R37" s="17"/>
      <c r="S37" s="2">
        <f t="shared" si="0"/>
        <v>0</v>
      </c>
      <c r="T37" s="3">
        <f t="shared" si="1"/>
        <v>0</v>
      </c>
      <c r="U37" s="6">
        <f t="shared" si="2"/>
        <v>0</v>
      </c>
      <c r="V37" s="54">
        <f t="shared" si="3"/>
        <v>0</v>
      </c>
      <c r="W37" s="54">
        <f t="shared" si="4"/>
        <v>0</v>
      </c>
      <c r="X37" s="64">
        <f t="shared" si="5"/>
      </c>
    </row>
    <row r="38" spans="1:24" ht="12.75">
      <c r="A38" s="16"/>
      <c r="B38" s="9">
        <f>IF($C38="","",VLOOKUP($C38,Régional!$A$1:$P$602,7,FALSE))</f>
      </c>
      <c r="C38" s="75"/>
      <c r="D38" s="1">
        <f>IF($C38="","",VLOOKUP($C38,Régional!$A$1:$P$602,16,FALSE))</f>
      </c>
      <c r="E38" s="61">
        <f>IF($C38="","",VLOOKUP($C38,Régional!$A$1:$P$602,13,FALSE))</f>
      </c>
      <c r="F38" s="62"/>
      <c r="G38" s="62"/>
      <c r="H38" s="63"/>
      <c r="I38" s="70"/>
      <c r="J38" s="17"/>
      <c r="K38" s="17"/>
      <c r="L38" s="17"/>
      <c r="M38" s="17"/>
      <c r="N38" s="17"/>
      <c r="O38" s="17"/>
      <c r="P38" s="17"/>
      <c r="Q38" s="17"/>
      <c r="R38" s="17"/>
      <c r="S38" s="2">
        <f aca="true" t="shared" si="6" ref="S38:S69">COUNTA(J38:R38)</f>
        <v>0</v>
      </c>
      <c r="T38" s="3">
        <f aca="true" t="shared" si="7" ref="T38:T69">SUM(J38:R38)</f>
        <v>0</v>
      </c>
      <c r="U38" s="6">
        <f aca="true" t="shared" si="8" ref="U38:U69">IF(S38=0,0,T38/S38)</f>
        <v>0</v>
      </c>
      <c r="V38" s="54">
        <f aca="true" t="shared" si="9" ref="V38:V69">IF(I38="",0,S38*I38)</f>
        <v>0</v>
      </c>
      <c r="W38" s="54">
        <f aca="true" t="shared" si="10" ref="W38:W69">T38+V38</f>
        <v>0</v>
      </c>
      <c r="X38" s="64">
        <f aca="true" t="shared" si="11" ref="X38:X69">IF(C38="","","X")</f>
      </c>
    </row>
    <row r="39" spans="1:24" ht="12.75">
      <c r="A39" s="16"/>
      <c r="B39" s="9">
        <f>IF($C39="","",VLOOKUP($C39,Régional!$A$1:$P$602,7,FALSE))</f>
      </c>
      <c r="C39" s="75"/>
      <c r="D39" s="1">
        <f>IF($C39="","",VLOOKUP($C39,Régional!$A$1:$P$602,16,FALSE))</f>
      </c>
      <c r="E39" s="61">
        <f>IF($C39="","",VLOOKUP($C39,Régional!$A$1:$P$602,13,FALSE))</f>
      </c>
      <c r="F39" s="62"/>
      <c r="G39" s="62"/>
      <c r="H39" s="63"/>
      <c r="I39" s="70"/>
      <c r="J39" s="17"/>
      <c r="K39" s="17"/>
      <c r="L39" s="17"/>
      <c r="M39" s="17"/>
      <c r="N39" s="17"/>
      <c r="O39" s="17"/>
      <c r="P39" s="17"/>
      <c r="Q39" s="17"/>
      <c r="R39" s="17"/>
      <c r="S39" s="2">
        <f t="shared" si="6"/>
        <v>0</v>
      </c>
      <c r="T39" s="3">
        <f t="shared" si="7"/>
        <v>0</v>
      </c>
      <c r="U39" s="6">
        <f t="shared" si="8"/>
        <v>0</v>
      </c>
      <c r="V39" s="54">
        <f t="shared" si="9"/>
        <v>0</v>
      </c>
      <c r="W39" s="54">
        <f t="shared" si="10"/>
        <v>0</v>
      </c>
      <c r="X39" s="64">
        <f t="shared" si="11"/>
      </c>
    </row>
    <row r="40" spans="1:24" ht="12.75">
      <c r="A40" s="16"/>
      <c r="B40" s="9">
        <f>IF($C40="","",VLOOKUP($C40,Régional!$A$1:$P$602,7,FALSE))</f>
      </c>
      <c r="C40" s="16"/>
      <c r="D40" s="1">
        <f>IF($C40="","",VLOOKUP($C40,Régional!$A$1:$P$602,16,FALSE))</f>
      </c>
      <c r="E40" s="61">
        <f>IF($C40="","",VLOOKUP($C40,Régional!$A$1:$P$602,13,FALSE))</f>
      </c>
      <c r="F40" s="62"/>
      <c r="G40" s="62"/>
      <c r="H40" s="63"/>
      <c r="I40" s="70"/>
      <c r="J40" s="17"/>
      <c r="K40" s="17"/>
      <c r="L40" s="17"/>
      <c r="M40" s="17"/>
      <c r="N40" s="17"/>
      <c r="O40" s="17"/>
      <c r="P40" s="17"/>
      <c r="Q40" s="17"/>
      <c r="R40" s="17"/>
      <c r="S40" s="2">
        <f t="shared" si="6"/>
        <v>0</v>
      </c>
      <c r="T40" s="3">
        <f t="shared" si="7"/>
        <v>0</v>
      </c>
      <c r="U40" s="6">
        <f t="shared" si="8"/>
        <v>0</v>
      </c>
      <c r="V40" s="54">
        <f t="shared" si="9"/>
        <v>0</v>
      </c>
      <c r="W40" s="54">
        <f t="shared" si="10"/>
        <v>0</v>
      </c>
      <c r="X40" s="64">
        <f t="shared" si="11"/>
      </c>
    </row>
    <row r="41" spans="1:24" ht="12.75">
      <c r="A41" s="16"/>
      <c r="B41" s="9">
        <f>IF($C41="","",VLOOKUP($C41,Régional!$A$1:$P$602,7,FALSE))</f>
      </c>
      <c r="C41" s="16"/>
      <c r="D41" s="1">
        <f>IF($C41="","",VLOOKUP($C41,Régional!$A$1:$P$602,16,FALSE))</f>
      </c>
      <c r="E41" s="61">
        <f>IF($C41="","",VLOOKUP($C41,Régional!$A$1:$P$602,13,FALSE))</f>
      </c>
      <c r="F41" s="62"/>
      <c r="G41" s="62"/>
      <c r="H41" s="63"/>
      <c r="I41" s="70"/>
      <c r="J41" s="17"/>
      <c r="K41" s="17"/>
      <c r="L41" s="17"/>
      <c r="M41" s="17"/>
      <c r="N41" s="17"/>
      <c r="O41" s="17"/>
      <c r="P41" s="17"/>
      <c r="Q41" s="17"/>
      <c r="R41" s="17"/>
      <c r="S41" s="2">
        <f t="shared" si="6"/>
        <v>0</v>
      </c>
      <c r="T41" s="3">
        <f t="shared" si="7"/>
        <v>0</v>
      </c>
      <c r="U41" s="6">
        <f t="shared" si="8"/>
        <v>0</v>
      </c>
      <c r="V41" s="54">
        <f t="shared" si="9"/>
        <v>0</v>
      </c>
      <c r="W41" s="54">
        <f t="shared" si="10"/>
        <v>0</v>
      </c>
      <c r="X41" s="64">
        <f t="shared" si="11"/>
      </c>
    </row>
    <row r="42" spans="1:24" ht="12.75">
      <c r="A42" s="16"/>
      <c r="B42" s="9">
        <f>IF($C42="","",VLOOKUP($C42,Régional!$A$1:$P$602,7,FALSE))</f>
      </c>
      <c r="C42" s="16"/>
      <c r="D42" s="1">
        <f>IF($C42="","",VLOOKUP($C42,Régional!$A$1:$P$602,16,FALSE))</f>
      </c>
      <c r="E42" s="61">
        <f>IF($C42="","",VLOOKUP($C42,Régional!$A$1:$P$602,13,FALSE))</f>
      </c>
      <c r="F42" s="62"/>
      <c r="G42" s="62"/>
      <c r="H42" s="63"/>
      <c r="I42" s="70"/>
      <c r="J42" s="17"/>
      <c r="K42" s="17"/>
      <c r="L42" s="17"/>
      <c r="M42" s="17"/>
      <c r="N42" s="17"/>
      <c r="O42" s="17"/>
      <c r="P42" s="17"/>
      <c r="Q42" s="17"/>
      <c r="R42" s="17"/>
      <c r="S42" s="2">
        <f t="shared" si="6"/>
        <v>0</v>
      </c>
      <c r="T42" s="3">
        <f t="shared" si="7"/>
        <v>0</v>
      </c>
      <c r="U42" s="6">
        <f t="shared" si="8"/>
        <v>0</v>
      </c>
      <c r="V42" s="54">
        <f t="shared" si="9"/>
        <v>0</v>
      </c>
      <c r="W42" s="54">
        <f t="shared" si="10"/>
        <v>0</v>
      </c>
      <c r="X42" s="64">
        <f t="shared" si="11"/>
      </c>
    </row>
    <row r="43" spans="1:24" ht="12.75">
      <c r="A43" s="16"/>
      <c r="B43" s="9">
        <f>IF($C43="","",VLOOKUP($C43,Régional!$A$1:$P$602,7,FALSE))</f>
      </c>
      <c r="C43" s="16"/>
      <c r="D43" s="1">
        <f>IF($C43="","",VLOOKUP($C43,Régional!$A$1:$P$602,16,FALSE))</f>
      </c>
      <c r="E43" s="61">
        <f>IF($C43="","",VLOOKUP($C43,Régional!$A$1:$P$602,13,FALSE))</f>
      </c>
      <c r="F43" s="62"/>
      <c r="G43" s="62"/>
      <c r="H43" s="63"/>
      <c r="I43" s="70"/>
      <c r="J43" s="17"/>
      <c r="K43" s="17"/>
      <c r="L43" s="17"/>
      <c r="M43" s="17"/>
      <c r="N43" s="17"/>
      <c r="O43" s="17"/>
      <c r="P43" s="17"/>
      <c r="Q43" s="17"/>
      <c r="R43" s="17"/>
      <c r="S43" s="2">
        <f t="shared" si="6"/>
        <v>0</v>
      </c>
      <c r="T43" s="3">
        <f t="shared" si="7"/>
        <v>0</v>
      </c>
      <c r="U43" s="6">
        <f t="shared" si="8"/>
        <v>0</v>
      </c>
      <c r="V43" s="54">
        <f t="shared" si="9"/>
        <v>0</v>
      </c>
      <c r="W43" s="54">
        <f t="shared" si="10"/>
        <v>0</v>
      </c>
      <c r="X43" s="64">
        <f t="shared" si="11"/>
      </c>
    </row>
    <row r="44" spans="1:24" ht="12.75">
      <c r="A44" s="16"/>
      <c r="B44" s="9">
        <f>IF($C44="","",VLOOKUP($C44,Régional!$A$1:$P$602,7,FALSE))</f>
      </c>
      <c r="C44" s="16"/>
      <c r="D44" s="1">
        <f>IF($C44="","",VLOOKUP($C44,Régional!$A$1:$P$602,16,FALSE))</f>
      </c>
      <c r="E44" s="61">
        <f>IF($C44="","",VLOOKUP($C44,Régional!$A$1:$P$602,13,FALSE))</f>
      </c>
      <c r="F44" s="62"/>
      <c r="G44" s="62"/>
      <c r="H44" s="63"/>
      <c r="I44" s="70"/>
      <c r="J44" s="17"/>
      <c r="K44" s="17"/>
      <c r="L44" s="17"/>
      <c r="M44" s="17"/>
      <c r="N44" s="17"/>
      <c r="O44" s="17"/>
      <c r="P44" s="17"/>
      <c r="Q44" s="17"/>
      <c r="R44" s="17"/>
      <c r="S44" s="2">
        <f t="shared" si="6"/>
        <v>0</v>
      </c>
      <c r="T44" s="3">
        <f t="shared" si="7"/>
        <v>0</v>
      </c>
      <c r="U44" s="6">
        <f t="shared" si="8"/>
        <v>0</v>
      </c>
      <c r="V44" s="54">
        <f t="shared" si="9"/>
        <v>0</v>
      </c>
      <c r="W44" s="54">
        <f t="shared" si="10"/>
        <v>0</v>
      </c>
      <c r="X44" s="64">
        <f t="shared" si="11"/>
      </c>
    </row>
    <row r="45" spans="1:24" ht="12.75">
      <c r="A45" s="16"/>
      <c r="B45" s="9">
        <f>IF($C45="","",VLOOKUP($C45,Régional!$A$1:$P$602,7,FALSE))</f>
      </c>
      <c r="C45" s="16"/>
      <c r="D45" s="1">
        <f>IF($C45="","",VLOOKUP($C45,Régional!$A$1:$P$602,16,FALSE))</f>
      </c>
      <c r="E45" s="61">
        <f>IF($C45="","",VLOOKUP($C45,Régional!$A$1:$P$602,13,FALSE))</f>
      </c>
      <c r="F45" s="62"/>
      <c r="G45" s="62"/>
      <c r="H45" s="63"/>
      <c r="I45" s="70"/>
      <c r="J45" s="17"/>
      <c r="K45" s="17"/>
      <c r="L45" s="17"/>
      <c r="M45" s="17"/>
      <c r="N45" s="17"/>
      <c r="O45" s="17"/>
      <c r="P45" s="17"/>
      <c r="Q45" s="17"/>
      <c r="R45" s="17"/>
      <c r="S45" s="2">
        <f t="shared" si="6"/>
        <v>0</v>
      </c>
      <c r="T45" s="3">
        <f t="shared" si="7"/>
        <v>0</v>
      </c>
      <c r="U45" s="6">
        <f t="shared" si="8"/>
        <v>0</v>
      </c>
      <c r="V45" s="54">
        <f t="shared" si="9"/>
        <v>0</v>
      </c>
      <c r="W45" s="54">
        <f t="shared" si="10"/>
        <v>0</v>
      </c>
      <c r="X45" s="64">
        <f t="shared" si="11"/>
      </c>
    </row>
    <row r="46" spans="1:24" ht="12.75">
      <c r="A46" s="16"/>
      <c r="B46" s="9">
        <f>IF($C46="","",VLOOKUP($C46,Régional!$A$1:$P$602,7,FALSE))</f>
      </c>
      <c r="C46" s="16"/>
      <c r="D46" s="1">
        <f>IF($C46="","",VLOOKUP($C46,Régional!$A$1:$P$602,16,FALSE))</f>
      </c>
      <c r="E46" s="61">
        <f>IF($C46="","",VLOOKUP($C46,Régional!$A$1:$P$602,13,FALSE))</f>
      </c>
      <c r="F46" s="62"/>
      <c r="G46" s="62"/>
      <c r="H46" s="63"/>
      <c r="I46" s="70"/>
      <c r="J46" s="17"/>
      <c r="K46" s="17"/>
      <c r="L46" s="17"/>
      <c r="M46" s="17"/>
      <c r="N46" s="17"/>
      <c r="O46" s="17"/>
      <c r="P46" s="17"/>
      <c r="Q46" s="17"/>
      <c r="R46" s="17"/>
      <c r="S46" s="2">
        <f t="shared" si="6"/>
        <v>0</v>
      </c>
      <c r="T46" s="3">
        <f t="shared" si="7"/>
        <v>0</v>
      </c>
      <c r="U46" s="6">
        <f t="shared" si="8"/>
        <v>0</v>
      </c>
      <c r="V46" s="54">
        <f t="shared" si="9"/>
        <v>0</v>
      </c>
      <c r="W46" s="54">
        <f t="shared" si="10"/>
        <v>0</v>
      </c>
      <c r="X46" s="64">
        <f t="shared" si="11"/>
      </c>
    </row>
    <row r="47" spans="1:24" ht="12.75">
      <c r="A47" s="16"/>
      <c r="B47" s="9">
        <f>IF($C47="","",VLOOKUP($C47,Régional!$A$1:$P$602,7,FALSE))</f>
      </c>
      <c r="C47" s="16"/>
      <c r="D47" s="1">
        <f>IF($C47="","",VLOOKUP($C47,Régional!$A$1:$P$602,16,FALSE))</f>
      </c>
      <c r="E47" s="61">
        <f>IF($C47="","",VLOOKUP($C47,Régional!$A$1:$P$602,13,FALSE))</f>
      </c>
      <c r="F47" s="62"/>
      <c r="G47" s="62"/>
      <c r="H47" s="63"/>
      <c r="I47" s="70"/>
      <c r="J47" s="17"/>
      <c r="K47" s="17"/>
      <c r="L47" s="17"/>
      <c r="M47" s="17"/>
      <c r="N47" s="17"/>
      <c r="O47" s="17"/>
      <c r="P47" s="17"/>
      <c r="Q47" s="17"/>
      <c r="R47" s="17"/>
      <c r="S47" s="2">
        <f t="shared" si="6"/>
        <v>0</v>
      </c>
      <c r="T47" s="3">
        <f t="shared" si="7"/>
        <v>0</v>
      </c>
      <c r="U47" s="6">
        <f t="shared" si="8"/>
        <v>0</v>
      </c>
      <c r="V47" s="54">
        <f t="shared" si="9"/>
        <v>0</v>
      </c>
      <c r="W47" s="54">
        <f t="shared" si="10"/>
        <v>0</v>
      </c>
      <c r="X47" s="64">
        <f t="shared" si="11"/>
      </c>
    </row>
    <row r="48" spans="1:24" ht="12.75">
      <c r="A48" s="16"/>
      <c r="B48" s="9">
        <f>IF($C48="","",VLOOKUP($C48,Régional!$A$1:$P$602,7,FALSE))</f>
      </c>
      <c r="C48" s="16"/>
      <c r="D48" s="1">
        <f>IF($C48="","",VLOOKUP($C48,Régional!$A$1:$P$602,16,FALSE))</f>
      </c>
      <c r="E48" s="61">
        <f>IF($C48="","",VLOOKUP($C48,Régional!$A$1:$P$602,13,FALSE))</f>
      </c>
      <c r="F48" s="62"/>
      <c r="G48" s="62"/>
      <c r="H48" s="63"/>
      <c r="I48" s="70"/>
      <c r="J48" s="17"/>
      <c r="K48" s="17"/>
      <c r="L48" s="17"/>
      <c r="M48" s="17"/>
      <c r="N48" s="17"/>
      <c r="O48" s="17"/>
      <c r="P48" s="17"/>
      <c r="Q48" s="17"/>
      <c r="R48" s="17"/>
      <c r="S48" s="2">
        <f t="shared" si="6"/>
        <v>0</v>
      </c>
      <c r="T48" s="3">
        <f t="shared" si="7"/>
        <v>0</v>
      </c>
      <c r="U48" s="6">
        <f t="shared" si="8"/>
        <v>0</v>
      </c>
      <c r="V48" s="54">
        <f t="shared" si="9"/>
        <v>0</v>
      </c>
      <c r="W48" s="54">
        <f t="shared" si="10"/>
        <v>0</v>
      </c>
      <c r="X48" s="64">
        <f t="shared" si="11"/>
      </c>
    </row>
    <row r="49" spans="1:24" ht="12.75">
      <c r="A49" s="16"/>
      <c r="B49" s="9">
        <f>IF($C49="","",VLOOKUP($C49,Régional!$A$1:$P$602,7,FALSE))</f>
      </c>
      <c r="C49" s="16"/>
      <c r="D49" s="1">
        <f>IF($C49="","",VLOOKUP($C49,Régional!$A$1:$P$602,16,FALSE))</f>
      </c>
      <c r="E49" s="61">
        <f>IF($C49="","",VLOOKUP($C49,Régional!$A$1:$P$602,13,FALSE))</f>
      </c>
      <c r="F49" s="62"/>
      <c r="G49" s="62"/>
      <c r="H49" s="63"/>
      <c r="I49" s="70"/>
      <c r="J49" s="17"/>
      <c r="K49" s="17"/>
      <c r="L49" s="17"/>
      <c r="M49" s="17"/>
      <c r="N49" s="17"/>
      <c r="O49" s="17"/>
      <c r="P49" s="17"/>
      <c r="Q49" s="17"/>
      <c r="R49" s="17"/>
      <c r="S49" s="2">
        <f t="shared" si="6"/>
        <v>0</v>
      </c>
      <c r="T49" s="3">
        <f t="shared" si="7"/>
        <v>0</v>
      </c>
      <c r="U49" s="6">
        <f t="shared" si="8"/>
        <v>0</v>
      </c>
      <c r="V49" s="54">
        <f t="shared" si="9"/>
        <v>0</v>
      </c>
      <c r="W49" s="54">
        <f t="shared" si="10"/>
        <v>0</v>
      </c>
      <c r="X49" s="64">
        <f t="shared" si="11"/>
      </c>
    </row>
    <row r="50" spans="1:24" ht="12.75">
      <c r="A50" s="16"/>
      <c r="B50" s="9">
        <f>IF($C50="","",VLOOKUP($C50,Régional!$A$1:$P$602,7,FALSE))</f>
      </c>
      <c r="C50" s="16"/>
      <c r="D50" s="1">
        <f>IF($C50="","",VLOOKUP($C50,Régional!$A$1:$P$602,16,FALSE))</f>
      </c>
      <c r="E50" s="61">
        <f>IF($C50="","",VLOOKUP($C50,Régional!$A$1:$P$602,13,FALSE))</f>
      </c>
      <c r="F50" s="62"/>
      <c r="G50" s="62"/>
      <c r="H50" s="63"/>
      <c r="I50" s="70"/>
      <c r="J50" s="17"/>
      <c r="K50" s="17"/>
      <c r="L50" s="17"/>
      <c r="M50" s="17"/>
      <c r="N50" s="17"/>
      <c r="O50" s="17"/>
      <c r="P50" s="17"/>
      <c r="Q50" s="17"/>
      <c r="R50" s="17"/>
      <c r="S50" s="2">
        <f t="shared" si="6"/>
        <v>0</v>
      </c>
      <c r="T50" s="3">
        <f t="shared" si="7"/>
        <v>0</v>
      </c>
      <c r="U50" s="6">
        <f t="shared" si="8"/>
        <v>0</v>
      </c>
      <c r="V50" s="54">
        <f t="shared" si="9"/>
        <v>0</v>
      </c>
      <c r="W50" s="54">
        <f t="shared" si="10"/>
        <v>0</v>
      </c>
      <c r="X50" s="64">
        <f t="shared" si="11"/>
      </c>
    </row>
    <row r="51" spans="1:24" ht="12.75">
      <c r="A51" s="16"/>
      <c r="B51" s="9">
        <f>IF($C51="","",VLOOKUP($C51,Régional!$A$1:$P$602,7,FALSE))</f>
      </c>
      <c r="C51" s="16"/>
      <c r="D51" s="1">
        <f>IF($C51="","",VLOOKUP($C51,Régional!$A$1:$P$602,16,FALSE))</f>
      </c>
      <c r="E51" s="61">
        <f>IF($C51="","",VLOOKUP($C51,Régional!$A$1:$P$602,13,FALSE))</f>
      </c>
      <c r="F51" s="62"/>
      <c r="G51" s="62"/>
      <c r="H51" s="63"/>
      <c r="I51" s="70"/>
      <c r="J51" s="17"/>
      <c r="K51" s="17"/>
      <c r="L51" s="17"/>
      <c r="M51" s="17"/>
      <c r="N51" s="17"/>
      <c r="O51" s="17"/>
      <c r="P51" s="17"/>
      <c r="Q51" s="17"/>
      <c r="R51" s="17"/>
      <c r="S51" s="2">
        <f t="shared" si="6"/>
        <v>0</v>
      </c>
      <c r="T51" s="3">
        <f t="shared" si="7"/>
        <v>0</v>
      </c>
      <c r="U51" s="6">
        <f t="shared" si="8"/>
        <v>0</v>
      </c>
      <c r="V51" s="54">
        <f t="shared" si="9"/>
        <v>0</v>
      </c>
      <c r="W51" s="54">
        <f t="shared" si="10"/>
        <v>0</v>
      </c>
      <c r="X51" s="64">
        <f t="shared" si="11"/>
      </c>
    </row>
    <row r="52" spans="1:24" ht="12.75">
      <c r="A52" s="16"/>
      <c r="B52" s="9">
        <f>IF($C52="","",VLOOKUP($C52,Régional!$A$1:$P$602,7,FALSE))</f>
      </c>
      <c r="C52" s="16"/>
      <c r="D52" s="1">
        <f>IF($C52="","",VLOOKUP($C52,Régional!$A$1:$P$602,16,FALSE))</f>
      </c>
      <c r="E52" s="61">
        <f>IF($C52="","",VLOOKUP($C52,Régional!$A$1:$P$602,13,FALSE))</f>
      </c>
      <c r="F52" s="62"/>
      <c r="G52" s="62"/>
      <c r="H52" s="63"/>
      <c r="I52" s="70"/>
      <c r="J52" s="17"/>
      <c r="K52" s="17"/>
      <c r="L52" s="17"/>
      <c r="M52" s="17"/>
      <c r="N52" s="17"/>
      <c r="O52" s="17"/>
      <c r="P52" s="17"/>
      <c r="Q52" s="17"/>
      <c r="R52" s="17"/>
      <c r="S52" s="2">
        <f t="shared" si="6"/>
        <v>0</v>
      </c>
      <c r="T52" s="3">
        <f t="shared" si="7"/>
        <v>0</v>
      </c>
      <c r="U52" s="6">
        <f t="shared" si="8"/>
        <v>0</v>
      </c>
      <c r="V52" s="54">
        <f t="shared" si="9"/>
        <v>0</v>
      </c>
      <c r="W52" s="54">
        <f t="shared" si="10"/>
        <v>0</v>
      </c>
      <c r="X52" s="64">
        <f t="shared" si="11"/>
      </c>
    </row>
    <row r="53" spans="1:24" ht="12.75">
      <c r="A53" s="16"/>
      <c r="B53" s="9">
        <f>IF($C53="","",VLOOKUP($C53,Régional!$A$1:$P$602,7,FALSE))</f>
      </c>
      <c r="C53" s="16"/>
      <c r="D53" s="1">
        <f>IF($C53="","",VLOOKUP($C53,Régional!$A$1:$P$602,16,FALSE))</f>
      </c>
      <c r="E53" s="61">
        <f>IF($C53="","",VLOOKUP($C53,Régional!$A$1:$P$602,13,FALSE))</f>
      </c>
      <c r="F53" s="62"/>
      <c r="G53" s="62"/>
      <c r="H53" s="63"/>
      <c r="I53" s="70"/>
      <c r="J53" s="17"/>
      <c r="K53" s="17"/>
      <c r="L53" s="17"/>
      <c r="M53" s="17"/>
      <c r="N53" s="17"/>
      <c r="O53" s="17"/>
      <c r="P53" s="17"/>
      <c r="Q53" s="17"/>
      <c r="R53" s="17"/>
      <c r="S53" s="2">
        <f t="shared" si="6"/>
        <v>0</v>
      </c>
      <c r="T53" s="3">
        <f t="shared" si="7"/>
        <v>0</v>
      </c>
      <c r="U53" s="6">
        <f t="shared" si="8"/>
        <v>0</v>
      </c>
      <c r="V53" s="54">
        <f t="shared" si="9"/>
        <v>0</v>
      </c>
      <c r="W53" s="54">
        <f t="shared" si="10"/>
        <v>0</v>
      </c>
      <c r="X53" s="64">
        <f t="shared" si="11"/>
      </c>
    </row>
    <row r="54" spans="1:24" ht="12.75">
      <c r="A54" s="16"/>
      <c r="B54" s="9">
        <f>IF($C54="","",VLOOKUP($C54,Régional!$A$1:$P$602,7,FALSE))</f>
      </c>
      <c r="C54" s="16"/>
      <c r="D54" s="1">
        <f>IF($C54="","",VLOOKUP($C54,Régional!$A$1:$P$602,16,FALSE))</f>
      </c>
      <c r="E54" s="61">
        <f>IF($C54="","",VLOOKUP($C54,Régional!$A$1:$P$602,13,FALSE))</f>
      </c>
      <c r="F54" s="62"/>
      <c r="G54" s="62"/>
      <c r="H54" s="63"/>
      <c r="I54" s="70"/>
      <c r="J54" s="17"/>
      <c r="K54" s="17"/>
      <c r="L54" s="17"/>
      <c r="M54" s="17"/>
      <c r="N54" s="17"/>
      <c r="O54" s="17"/>
      <c r="P54" s="17"/>
      <c r="Q54" s="17"/>
      <c r="R54" s="17"/>
      <c r="S54" s="2">
        <f t="shared" si="6"/>
        <v>0</v>
      </c>
      <c r="T54" s="3">
        <f t="shared" si="7"/>
        <v>0</v>
      </c>
      <c r="U54" s="6">
        <f t="shared" si="8"/>
        <v>0</v>
      </c>
      <c r="V54" s="54">
        <f t="shared" si="9"/>
        <v>0</v>
      </c>
      <c r="W54" s="54">
        <f t="shared" si="10"/>
        <v>0</v>
      </c>
      <c r="X54" s="64">
        <f t="shared" si="11"/>
      </c>
    </row>
    <row r="55" spans="1:24" ht="12.75">
      <c r="A55" s="16"/>
      <c r="B55" s="9">
        <f>IF($C55="","",VLOOKUP($C55,Régional!$A$1:$P$602,7,FALSE))</f>
      </c>
      <c r="C55" s="16"/>
      <c r="D55" s="1">
        <f>IF($C55="","",VLOOKUP($C55,Régional!$A$1:$P$602,16,FALSE))</f>
      </c>
      <c r="E55" s="61">
        <f>IF($C55="","",VLOOKUP($C55,Régional!$A$1:$P$602,13,FALSE))</f>
      </c>
      <c r="F55" s="62"/>
      <c r="G55" s="62"/>
      <c r="H55" s="63"/>
      <c r="I55" s="70"/>
      <c r="J55" s="17"/>
      <c r="K55" s="17"/>
      <c r="L55" s="17"/>
      <c r="M55" s="17"/>
      <c r="N55" s="17"/>
      <c r="O55" s="17"/>
      <c r="P55" s="17"/>
      <c r="Q55" s="17"/>
      <c r="R55" s="17"/>
      <c r="S55" s="2">
        <f t="shared" si="6"/>
        <v>0</v>
      </c>
      <c r="T55" s="3">
        <f t="shared" si="7"/>
        <v>0</v>
      </c>
      <c r="U55" s="6">
        <f t="shared" si="8"/>
        <v>0</v>
      </c>
      <c r="V55" s="54">
        <f t="shared" si="9"/>
        <v>0</v>
      </c>
      <c r="W55" s="54">
        <f t="shared" si="10"/>
        <v>0</v>
      </c>
      <c r="X55" s="64">
        <f t="shared" si="11"/>
      </c>
    </row>
    <row r="56" spans="1:24" ht="12.75">
      <c r="A56" s="16"/>
      <c r="B56" s="9">
        <f>IF($C56="","",VLOOKUP($C56,Régional!$A$1:$P$602,7,FALSE))</f>
      </c>
      <c r="C56" s="16"/>
      <c r="D56" s="1">
        <f>IF($C56="","",VLOOKUP($C56,Régional!$A$1:$P$602,16,FALSE))</f>
      </c>
      <c r="E56" s="61">
        <f>IF($C56="","",VLOOKUP($C56,Régional!$A$1:$P$602,13,FALSE))</f>
      </c>
      <c r="F56" s="62"/>
      <c r="G56" s="62"/>
      <c r="H56" s="63"/>
      <c r="I56" s="70"/>
      <c r="J56" s="17"/>
      <c r="K56" s="17"/>
      <c r="L56" s="17"/>
      <c r="M56" s="17"/>
      <c r="N56" s="17"/>
      <c r="O56" s="17"/>
      <c r="P56" s="17"/>
      <c r="Q56" s="17"/>
      <c r="R56" s="17"/>
      <c r="S56" s="2">
        <f t="shared" si="6"/>
        <v>0</v>
      </c>
      <c r="T56" s="3">
        <f t="shared" si="7"/>
        <v>0</v>
      </c>
      <c r="U56" s="6">
        <f t="shared" si="8"/>
        <v>0</v>
      </c>
      <c r="V56" s="54">
        <f t="shared" si="9"/>
        <v>0</v>
      </c>
      <c r="W56" s="54">
        <f t="shared" si="10"/>
        <v>0</v>
      </c>
      <c r="X56" s="64">
        <f t="shared" si="11"/>
      </c>
    </row>
    <row r="57" spans="1:24" ht="12.75">
      <c r="A57" s="16"/>
      <c r="B57" s="9">
        <f>IF($C57="","",VLOOKUP($C57,Régional!$A$1:$P$602,7,FALSE))</f>
      </c>
      <c r="C57" s="16"/>
      <c r="D57" s="1">
        <f>IF($C57="","",VLOOKUP($C57,Régional!$A$1:$P$602,16,FALSE))</f>
      </c>
      <c r="E57" s="61">
        <f>IF($C57="","",VLOOKUP($C57,Régional!$A$1:$P$602,13,FALSE))</f>
      </c>
      <c r="F57" s="62"/>
      <c r="G57" s="62"/>
      <c r="H57" s="63"/>
      <c r="I57" s="70"/>
      <c r="J57" s="17"/>
      <c r="K57" s="17"/>
      <c r="L57" s="17"/>
      <c r="M57" s="17"/>
      <c r="N57" s="17"/>
      <c r="O57" s="17"/>
      <c r="P57" s="17"/>
      <c r="Q57" s="17"/>
      <c r="R57" s="17"/>
      <c r="S57" s="2">
        <f t="shared" si="6"/>
        <v>0</v>
      </c>
      <c r="T57" s="3">
        <f t="shared" si="7"/>
        <v>0</v>
      </c>
      <c r="U57" s="6">
        <f t="shared" si="8"/>
        <v>0</v>
      </c>
      <c r="V57" s="54">
        <f t="shared" si="9"/>
        <v>0</v>
      </c>
      <c r="W57" s="54">
        <f t="shared" si="10"/>
        <v>0</v>
      </c>
      <c r="X57" s="64">
        <f t="shared" si="11"/>
      </c>
    </row>
    <row r="58" spans="1:24" ht="12.75">
      <c r="A58" s="16"/>
      <c r="B58" s="9">
        <f>IF($C58="","",VLOOKUP($C58,Régional!$A$1:$P$602,7,FALSE))</f>
      </c>
      <c r="C58" s="16"/>
      <c r="D58" s="1">
        <f>IF($C58="","",VLOOKUP($C58,Régional!$A$1:$P$602,16,FALSE))</f>
      </c>
      <c r="E58" s="61">
        <f>IF($C58="","",VLOOKUP($C58,Régional!$A$1:$P$602,13,FALSE))</f>
      </c>
      <c r="F58" s="62"/>
      <c r="G58" s="62"/>
      <c r="H58" s="63"/>
      <c r="I58" s="70"/>
      <c r="J58" s="17"/>
      <c r="K58" s="17"/>
      <c r="L58" s="17"/>
      <c r="M58" s="17"/>
      <c r="N58" s="17"/>
      <c r="O58" s="17"/>
      <c r="P58" s="17"/>
      <c r="Q58" s="17"/>
      <c r="R58" s="17"/>
      <c r="S58" s="2">
        <f t="shared" si="6"/>
        <v>0</v>
      </c>
      <c r="T58" s="3">
        <f t="shared" si="7"/>
        <v>0</v>
      </c>
      <c r="U58" s="6">
        <f t="shared" si="8"/>
        <v>0</v>
      </c>
      <c r="V58" s="54">
        <f t="shared" si="9"/>
        <v>0</v>
      </c>
      <c r="W58" s="54">
        <f t="shared" si="10"/>
        <v>0</v>
      </c>
      <c r="X58" s="64">
        <f t="shared" si="11"/>
      </c>
    </row>
    <row r="59" spans="1:24" ht="12.75">
      <c r="A59" s="16"/>
      <c r="B59" s="9">
        <f>IF($C59="","",VLOOKUP($C59,Régional!$A$1:$P$602,7,FALSE))</f>
      </c>
      <c r="C59" s="16"/>
      <c r="D59" s="1">
        <f>IF($C59="","",VLOOKUP($C59,Régional!$A$1:$P$602,16,FALSE))</f>
      </c>
      <c r="E59" s="61">
        <f>IF($C59="","",VLOOKUP($C59,Régional!$A$1:$P$602,13,FALSE))</f>
      </c>
      <c r="F59" s="62"/>
      <c r="G59" s="62"/>
      <c r="H59" s="63"/>
      <c r="I59" s="70"/>
      <c r="J59" s="17"/>
      <c r="K59" s="17"/>
      <c r="L59" s="17"/>
      <c r="M59" s="17"/>
      <c r="N59" s="17"/>
      <c r="O59" s="17"/>
      <c r="P59" s="17"/>
      <c r="Q59" s="17"/>
      <c r="R59" s="17"/>
      <c r="S59" s="2">
        <f t="shared" si="6"/>
        <v>0</v>
      </c>
      <c r="T59" s="3">
        <f t="shared" si="7"/>
        <v>0</v>
      </c>
      <c r="U59" s="6">
        <f t="shared" si="8"/>
        <v>0</v>
      </c>
      <c r="V59" s="54">
        <f t="shared" si="9"/>
        <v>0</v>
      </c>
      <c r="W59" s="54">
        <f t="shared" si="10"/>
        <v>0</v>
      </c>
      <c r="X59" s="64">
        <f t="shared" si="11"/>
      </c>
    </row>
    <row r="60" spans="1:24" ht="12.75">
      <c r="A60" s="16"/>
      <c r="B60" s="9">
        <f>IF($C60="","",VLOOKUP($C60,Régional!$A$1:$P$602,7,FALSE))</f>
      </c>
      <c r="C60" s="16"/>
      <c r="D60" s="1">
        <f>IF($C60="","",VLOOKUP($C60,Régional!$A$1:$P$602,16,FALSE))</f>
      </c>
      <c r="E60" s="61">
        <f>IF($C60="","",VLOOKUP($C60,Régional!$A$1:$P$602,13,FALSE))</f>
      </c>
      <c r="F60" s="62"/>
      <c r="G60" s="62"/>
      <c r="H60" s="63"/>
      <c r="I60" s="70"/>
      <c r="J60" s="17"/>
      <c r="K60" s="17"/>
      <c r="L60" s="17"/>
      <c r="M60" s="17"/>
      <c r="N60" s="17"/>
      <c r="O60" s="17"/>
      <c r="P60" s="17"/>
      <c r="Q60" s="17"/>
      <c r="R60" s="17"/>
      <c r="S60" s="2">
        <f t="shared" si="6"/>
        <v>0</v>
      </c>
      <c r="T60" s="3">
        <f t="shared" si="7"/>
        <v>0</v>
      </c>
      <c r="U60" s="6">
        <f t="shared" si="8"/>
        <v>0</v>
      </c>
      <c r="V60" s="54">
        <f t="shared" si="9"/>
        <v>0</v>
      </c>
      <c r="W60" s="54">
        <f t="shared" si="10"/>
        <v>0</v>
      </c>
      <c r="X60" s="64">
        <f t="shared" si="11"/>
      </c>
    </row>
    <row r="61" spans="1:24" ht="12.75">
      <c r="A61" s="16"/>
      <c r="B61" s="9">
        <f>IF($C61="","",VLOOKUP($C61,Régional!$A$1:$P$602,7,FALSE))</f>
      </c>
      <c r="C61" s="16"/>
      <c r="D61" s="1">
        <f>IF($C61="","",VLOOKUP($C61,Régional!$A$1:$P$602,16,FALSE))</f>
      </c>
      <c r="E61" s="61">
        <f>IF($C61="","",VLOOKUP($C61,Régional!$A$1:$P$602,13,FALSE))</f>
      </c>
      <c r="F61" s="62"/>
      <c r="G61" s="62"/>
      <c r="H61" s="63"/>
      <c r="I61" s="70"/>
      <c r="J61" s="17"/>
      <c r="K61" s="17"/>
      <c r="L61" s="17"/>
      <c r="M61" s="17"/>
      <c r="N61" s="17"/>
      <c r="O61" s="17"/>
      <c r="P61" s="17"/>
      <c r="Q61" s="17"/>
      <c r="R61" s="17"/>
      <c r="S61" s="2">
        <f t="shared" si="6"/>
        <v>0</v>
      </c>
      <c r="T61" s="3">
        <f t="shared" si="7"/>
        <v>0</v>
      </c>
      <c r="U61" s="6">
        <f t="shared" si="8"/>
        <v>0</v>
      </c>
      <c r="V61" s="54">
        <f t="shared" si="9"/>
        <v>0</v>
      </c>
      <c r="W61" s="54">
        <f t="shared" si="10"/>
        <v>0</v>
      </c>
      <c r="X61" s="64">
        <f t="shared" si="11"/>
      </c>
    </row>
    <row r="62" spans="1:24" ht="12.75">
      <c r="A62" s="16"/>
      <c r="B62" s="9">
        <f>IF($C62="","",VLOOKUP($C62,Régional!$A$1:$P$602,7,FALSE))</f>
      </c>
      <c r="C62" s="16"/>
      <c r="D62" s="1">
        <f>IF($C62="","",VLOOKUP($C62,Régional!$A$1:$P$602,16,FALSE))</f>
      </c>
      <c r="E62" s="61">
        <f>IF($C62="","",VLOOKUP($C62,Régional!$A$1:$P$602,13,FALSE))</f>
      </c>
      <c r="F62" s="62"/>
      <c r="G62" s="62"/>
      <c r="H62" s="63"/>
      <c r="I62" s="70"/>
      <c r="J62" s="17"/>
      <c r="K62" s="17"/>
      <c r="L62" s="17"/>
      <c r="M62" s="17"/>
      <c r="N62" s="17"/>
      <c r="O62" s="17"/>
      <c r="P62" s="17"/>
      <c r="Q62" s="17"/>
      <c r="R62" s="17"/>
      <c r="S62" s="2">
        <f t="shared" si="6"/>
        <v>0</v>
      </c>
      <c r="T62" s="3">
        <f t="shared" si="7"/>
        <v>0</v>
      </c>
      <c r="U62" s="6">
        <f t="shared" si="8"/>
        <v>0</v>
      </c>
      <c r="V62" s="54">
        <f t="shared" si="9"/>
        <v>0</v>
      </c>
      <c r="W62" s="54">
        <f t="shared" si="10"/>
        <v>0</v>
      </c>
      <c r="X62" s="64">
        <f t="shared" si="11"/>
      </c>
    </row>
    <row r="63" spans="1:24" ht="12.75">
      <c r="A63" s="16"/>
      <c r="B63" s="9">
        <f>IF($C63="","",VLOOKUP($C63,Régional!$A$1:$P$602,7,FALSE))</f>
      </c>
      <c r="C63" s="16"/>
      <c r="D63" s="1">
        <f>IF($C63="","",VLOOKUP($C63,Régional!$A$1:$P$602,16,FALSE))</f>
      </c>
      <c r="E63" s="61">
        <f>IF($C63="","",VLOOKUP($C63,Régional!$A$1:$P$602,13,FALSE))</f>
      </c>
      <c r="F63" s="62"/>
      <c r="G63" s="62"/>
      <c r="H63" s="63"/>
      <c r="I63" s="70"/>
      <c r="J63" s="17"/>
      <c r="K63" s="17"/>
      <c r="L63" s="17"/>
      <c r="M63" s="17"/>
      <c r="N63" s="17"/>
      <c r="O63" s="17"/>
      <c r="P63" s="17"/>
      <c r="Q63" s="17"/>
      <c r="R63" s="17"/>
      <c r="S63" s="2">
        <f t="shared" si="6"/>
        <v>0</v>
      </c>
      <c r="T63" s="3">
        <f t="shared" si="7"/>
        <v>0</v>
      </c>
      <c r="U63" s="6">
        <f t="shared" si="8"/>
        <v>0</v>
      </c>
      <c r="V63" s="54">
        <f t="shared" si="9"/>
        <v>0</v>
      </c>
      <c r="W63" s="54">
        <f t="shared" si="10"/>
        <v>0</v>
      </c>
      <c r="X63" s="64">
        <f t="shared" si="11"/>
      </c>
    </row>
    <row r="64" spans="1:24" ht="12.75">
      <c r="A64" s="16"/>
      <c r="B64" s="9">
        <f>IF($C64="","",VLOOKUP($C64,Régional!$A$1:$P$602,7,FALSE))</f>
      </c>
      <c r="C64" s="16"/>
      <c r="D64" s="1">
        <f>IF($C64="","",VLOOKUP($C64,Régional!$A$1:$P$602,16,FALSE))</f>
      </c>
      <c r="E64" s="61">
        <f>IF($C64="","",VLOOKUP($C64,Régional!$A$1:$P$602,13,FALSE))</f>
      </c>
      <c r="F64" s="62"/>
      <c r="G64" s="62"/>
      <c r="H64" s="63"/>
      <c r="I64" s="70"/>
      <c r="J64" s="17"/>
      <c r="K64" s="17"/>
      <c r="L64" s="17"/>
      <c r="M64" s="17"/>
      <c r="N64" s="17"/>
      <c r="O64" s="17"/>
      <c r="P64" s="17"/>
      <c r="Q64" s="17"/>
      <c r="R64" s="17"/>
      <c r="S64" s="2">
        <f t="shared" si="6"/>
        <v>0</v>
      </c>
      <c r="T64" s="3">
        <f t="shared" si="7"/>
        <v>0</v>
      </c>
      <c r="U64" s="6">
        <f t="shared" si="8"/>
        <v>0</v>
      </c>
      <c r="V64" s="54">
        <f t="shared" si="9"/>
        <v>0</v>
      </c>
      <c r="W64" s="54">
        <f t="shared" si="10"/>
        <v>0</v>
      </c>
      <c r="X64" s="64">
        <f t="shared" si="11"/>
      </c>
    </row>
    <row r="65" spans="1:24" ht="12.75">
      <c r="A65" s="16"/>
      <c r="B65" s="9">
        <f>IF($C65="","",VLOOKUP($C65,Régional!$A$1:$P$602,7,FALSE))</f>
      </c>
      <c r="C65" s="16"/>
      <c r="D65" s="1">
        <f>IF($C65="","",VLOOKUP($C65,Régional!$A$1:$P$602,16,FALSE))</f>
      </c>
      <c r="E65" s="61">
        <f>IF($C65="","",VLOOKUP($C65,Régional!$A$1:$P$602,13,FALSE))</f>
      </c>
      <c r="F65" s="62"/>
      <c r="G65" s="62"/>
      <c r="H65" s="63"/>
      <c r="I65" s="70"/>
      <c r="J65" s="17"/>
      <c r="K65" s="17"/>
      <c r="L65" s="17"/>
      <c r="M65" s="17"/>
      <c r="N65" s="17"/>
      <c r="O65" s="17"/>
      <c r="P65" s="17"/>
      <c r="Q65" s="17"/>
      <c r="R65" s="17"/>
      <c r="S65" s="2">
        <f t="shared" si="6"/>
        <v>0</v>
      </c>
      <c r="T65" s="3">
        <f t="shared" si="7"/>
        <v>0</v>
      </c>
      <c r="U65" s="6">
        <f t="shared" si="8"/>
        <v>0</v>
      </c>
      <c r="V65" s="54">
        <f t="shared" si="9"/>
        <v>0</v>
      </c>
      <c r="W65" s="54">
        <f t="shared" si="10"/>
        <v>0</v>
      </c>
      <c r="X65" s="64">
        <f t="shared" si="11"/>
      </c>
    </row>
    <row r="66" spans="1:24" ht="12.75">
      <c r="A66" s="16"/>
      <c r="B66" s="9">
        <f>IF($C66="","",VLOOKUP($C66,Régional!$A$1:$P$602,7,FALSE))</f>
      </c>
      <c r="C66" s="16"/>
      <c r="D66" s="1">
        <f>IF($C66="","",VLOOKUP($C66,Régional!$A$1:$P$602,16,FALSE))</f>
      </c>
      <c r="E66" s="61">
        <f>IF($C66="","",VLOOKUP($C66,Régional!$A$1:$P$602,13,FALSE))</f>
      </c>
      <c r="F66" s="62"/>
      <c r="G66" s="62"/>
      <c r="H66" s="63"/>
      <c r="I66" s="70"/>
      <c r="J66" s="17"/>
      <c r="K66" s="17"/>
      <c r="L66" s="17"/>
      <c r="M66" s="17"/>
      <c r="N66" s="17"/>
      <c r="O66" s="17"/>
      <c r="P66" s="17"/>
      <c r="Q66" s="17"/>
      <c r="R66" s="17"/>
      <c r="S66" s="2">
        <f t="shared" si="6"/>
        <v>0</v>
      </c>
      <c r="T66" s="3">
        <f t="shared" si="7"/>
        <v>0</v>
      </c>
      <c r="U66" s="6">
        <f t="shared" si="8"/>
        <v>0</v>
      </c>
      <c r="V66" s="54">
        <f t="shared" si="9"/>
        <v>0</v>
      </c>
      <c r="W66" s="54">
        <f t="shared" si="10"/>
        <v>0</v>
      </c>
      <c r="X66" s="64">
        <f t="shared" si="11"/>
      </c>
    </row>
    <row r="67" spans="1:24" ht="12.75">
      <c r="A67" s="16"/>
      <c r="B67" s="9">
        <f>IF($C67="","",VLOOKUP($C67,Régional!$A$1:$P$602,7,FALSE))</f>
      </c>
      <c r="C67" s="16"/>
      <c r="D67" s="1">
        <f>IF($C67="","",VLOOKUP($C67,Régional!$A$1:$P$602,16,FALSE))</f>
      </c>
      <c r="E67" s="61">
        <f>IF($C67="","",VLOOKUP($C67,Régional!$A$1:$P$602,13,FALSE))</f>
      </c>
      <c r="F67" s="62"/>
      <c r="G67" s="62"/>
      <c r="H67" s="63"/>
      <c r="I67" s="70"/>
      <c r="J67" s="17"/>
      <c r="K67" s="17"/>
      <c r="L67" s="17"/>
      <c r="M67" s="17"/>
      <c r="N67" s="17"/>
      <c r="O67" s="17"/>
      <c r="P67" s="17"/>
      <c r="Q67" s="17"/>
      <c r="R67" s="17"/>
      <c r="S67" s="2">
        <f t="shared" si="6"/>
        <v>0</v>
      </c>
      <c r="T67" s="3">
        <f t="shared" si="7"/>
        <v>0</v>
      </c>
      <c r="U67" s="6">
        <f t="shared" si="8"/>
        <v>0</v>
      </c>
      <c r="V67" s="54">
        <f t="shared" si="9"/>
        <v>0</v>
      </c>
      <c r="W67" s="54">
        <f t="shared" si="10"/>
        <v>0</v>
      </c>
      <c r="X67" s="64">
        <f t="shared" si="11"/>
      </c>
    </row>
    <row r="68" spans="1:24" ht="12.75">
      <c r="A68" s="16"/>
      <c r="B68" s="9">
        <f>IF($C68="","",VLOOKUP($C68,Régional!$A$1:$P$602,7,FALSE))</f>
      </c>
      <c r="C68" s="16"/>
      <c r="D68" s="1">
        <f>IF($C68="","",VLOOKUP($C68,Régional!$A$1:$P$602,16,FALSE))</f>
      </c>
      <c r="E68" s="61">
        <f>IF($C68="","",VLOOKUP($C68,Régional!$A$1:$P$602,13,FALSE))</f>
      </c>
      <c r="F68" s="62"/>
      <c r="G68" s="62"/>
      <c r="H68" s="63"/>
      <c r="I68" s="70"/>
      <c r="J68" s="17"/>
      <c r="K68" s="17"/>
      <c r="L68" s="17"/>
      <c r="M68" s="17"/>
      <c r="N68" s="17"/>
      <c r="O68" s="17"/>
      <c r="P68" s="17"/>
      <c r="Q68" s="17"/>
      <c r="R68" s="17"/>
      <c r="S68" s="2">
        <f t="shared" si="6"/>
        <v>0</v>
      </c>
      <c r="T68" s="3">
        <f t="shared" si="7"/>
        <v>0</v>
      </c>
      <c r="U68" s="6">
        <f t="shared" si="8"/>
        <v>0</v>
      </c>
      <c r="V68" s="54">
        <f t="shared" si="9"/>
        <v>0</v>
      </c>
      <c r="W68" s="54">
        <f t="shared" si="10"/>
        <v>0</v>
      </c>
      <c r="X68" s="64">
        <f t="shared" si="11"/>
      </c>
    </row>
    <row r="69" spans="1:24" ht="12.75">
      <c r="A69" s="16"/>
      <c r="B69" s="9">
        <f>IF($C69="","",VLOOKUP($C69,Régional!$A$1:$P$602,7,FALSE))</f>
      </c>
      <c r="C69" s="16"/>
      <c r="D69" s="1">
        <f>IF($C69="","",VLOOKUP($C69,Régional!$A$1:$P$602,16,FALSE))</f>
      </c>
      <c r="E69" s="61">
        <f>IF($C69="","",VLOOKUP($C69,Régional!$A$1:$P$602,13,FALSE))</f>
      </c>
      <c r="F69" s="62"/>
      <c r="G69" s="62"/>
      <c r="H69" s="63"/>
      <c r="I69" s="70"/>
      <c r="J69" s="17"/>
      <c r="K69" s="17"/>
      <c r="L69" s="17"/>
      <c r="M69" s="17"/>
      <c r="N69" s="17"/>
      <c r="O69" s="17"/>
      <c r="P69" s="17"/>
      <c r="Q69" s="17"/>
      <c r="R69" s="17"/>
      <c r="S69" s="2">
        <f t="shared" si="6"/>
        <v>0</v>
      </c>
      <c r="T69" s="3">
        <f t="shared" si="7"/>
        <v>0</v>
      </c>
      <c r="U69" s="6">
        <f t="shared" si="8"/>
        <v>0</v>
      </c>
      <c r="V69" s="54">
        <f t="shared" si="9"/>
        <v>0</v>
      </c>
      <c r="W69" s="54">
        <f t="shared" si="10"/>
        <v>0</v>
      </c>
      <c r="X69" s="64">
        <f t="shared" si="11"/>
      </c>
    </row>
    <row r="70" spans="1:24" ht="12.75">
      <c r="A70" s="16"/>
      <c r="B70" s="9">
        <f>IF($C70="","",VLOOKUP($C70,Régional!$A$1:$P$602,7,FALSE))</f>
      </c>
      <c r="C70" s="16"/>
      <c r="D70" s="1">
        <f>IF($C70="","",VLOOKUP($C70,Régional!$A$1:$P$602,16,FALSE))</f>
      </c>
      <c r="E70" s="61">
        <f>IF($C70="","",VLOOKUP($C70,Régional!$A$1:$P$602,13,FALSE))</f>
      </c>
      <c r="F70" s="62"/>
      <c r="G70" s="62"/>
      <c r="H70" s="63"/>
      <c r="I70" s="70"/>
      <c r="J70" s="17"/>
      <c r="K70" s="17"/>
      <c r="L70" s="17"/>
      <c r="M70" s="17"/>
      <c r="N70" s="17"/>
      <c r="O70" s="17"/>
      <c r="P70" s="17"/>
      <c r="Q70" s="17"/>
      <c r="R70" s="17"/>
      <c r="S70" s="2">
        <f aca="true" t="shared" si="12" ref="S70:S101">COUNTA(J70:R70)</f>
        <v>0</v>
      </c>
      <c r="T70" s="3">
        <f aca="true" t="shared" si="13" ref="T70:T105">SUM(J70:R70)</f>
        <v>0</v>
      </c>
      <c r="U70" s="6">
        <f aca="true" t="shared" si="14" ref="U70:U101">IF(S70=0,0,T70/S70)</f>
        <v>0</v>
      </c>
      <c r="V70" s="54">
        <f aca="true" t="shared" si="15" ref="V70:V105">IF(I70="",0,S70*I70)</f>
        <v>0</v>
      </c>
      <c r="W70" s="54">
        <f aca="true" t="shared" si="16" ref="W70:W101">T70+V70</f>
        <v>0</v>
      </c>
      <c r="X70" s="64">
        <f aca="true" t="shared" si="17" ref="X70:X105">IF(C70="","","X")</f>
      </c>
    </row>
    <row r="71" spans="1:24" ht="12.75">
      <c r="A71" s="16"/>
      <c r="B71" s="9">
        <f>IF($C71="","",VLOOKUP($C71,Régional!$A$1:$P$602,7,FALSE))</f>
      </c>
      <c r="C71" s="16"/>
      <c r="D71" s="1">
        <f>IF($C71="","",VLOOKUP($C71,Régional!$A$1:$P$602,16,FALSE))</f>
      </c>
      <c r="E71" s="61">
        <f>IF($C71="","",VLOOKUP($C71,Régional!$A$1:$P$602,13,FALSE))</f>
      </c>
      <c r="F71" s="62"/>
      <c r="G71" s="62"/>
      <c r="H71" s="63"/>
      <c r="I71" s="70"/>
      <c r="J71" s="17"/>
      <c r="K71" s="17"/>
      <c r="L71" s="17"/>
      <c r="M71" s="17"/>
      <c r="N71" s="17"/>
      <c r="O71" s="17"/>
      <c r="P71" s="17"/>
      <c r="Q71" s="17"/>
      <c r="R71" s="17"/>
      <c r="S71" s="2">
        <f t="shared" si="12"/>
        <v>0</v>
      </c>
      <c r="T71" s="3">
        <f t="shared" si="13"/>
        <v>0</v>
      </c>
      <c r="U71" s="6">
        <f t="shared" si="14"/>
        <v>0</v>
      </c>
      <c r="V71" s="54">
        <f t="shared" si="15"/>
        <v>0</v>
      </c>
      <c r="W71" s="54">
        <f t="shared" si="16"/>
        <v>0</v>
      </c>
      <c r="X71" s="64">
        <f t="shared" si="17"/>
      </c>
    </row>
    <row r="72" spans="1:24" ht="12.75">
      <c r="A72" s="16"/>
      <c r="B72" s="9">
        <f>IF($C72="","",VLOOKUP($C72,Régional!$A$1:$P$602,7,FALSE))</f>
      </c>
      <c r="C72" s="16"/>
      <c r="D72" s="1">
        <f>IF($C72="","",VLOOKUP($C72,Régional!$A$1:$P$602,16,FALSE))</f>
      </c>
      <c r="E72" s="61">
        <f>IF($C72="","",VLOOKUP($C72,Régional!$A$1:$P$602,13,FALSE))</f>
      </c>
      <c r="F72" s="62"/>
      <c r="G72" s="62"/>
      <c r="H72" s="63"/>
      <c r="I72" s="70"/>
      <c r="J72" s="17"/>
      <c r="K72" s="17"/>
      <c r="L72" s="17"/>
      <c r="M72" s="17"/>
      <c r="N72" s="17"/>
      <c r="O72" s="17"/>
      <c r="P72" s="17"/>
      <c r="Q72" s="17"/>
      <c r="R72" s="17"/>
      <c r="S72" s="2">
        <f t="shared" si="12"/>
        <v>0</v>
      </c>
      <c r="T72" s="3">
        <f t="shared" si="13"/>
        <v>0</v>
      </c>
      <c r="U72" s="6">
        <f t="shared" si="14"/>
        <v>0</v>
      </c>
      <c r="V72" s="54">
        <f t="shared" si="15"/>
        <v>0</v>
      </c>
      <c r="W72" s="54">
        <f t="shared" si="16"/>
        <v>0</v>
      </c>
      <c r="X72" s="64">
        <f t="shared" si="17"/>
      </c>
    </row>
    <row r="73" spans="1:24" ht="12.75">
      <c r="A73" s="16"/>
      <c r="B73" s="9">
        <f>IF($C73="","",VLOOKUP($C73,Régional!$A$1:$P$602,7,FALSE))</f>
      </c>
      <c r="C73" s="16"/>
      <c r="D73" s="1">
        <f>IF($C73="","",VLOOKUP($C73,Régional!$A$1:$P$602,16,FALSE))</f>
      </c>
      <c r="E73" s="61">
        <f>IF($C73="","",VLOOKUP($C73,Régional!$A$1:$P$602,13,FALSE))</f>
      </c>
      <c r="F73" s="62"/>
      <c r="G73" s="62"/>
      <c r="H73" s="63"/>
      <c r="I73" s="70"/>
      <c r="J73" s="17"/>
      <c r="K73" s="17"/>
      <c r="L73" s="17"/>
      <c r="M73" s="17"/>
      <c r="N73" s="17"/>
      <c r="O73" s="17"/>
      <c r="P73" s="17"/>
      <c r="Q73" s="17"/>
      <c r="R73" s="17"/>
      <c r="S73" s="2">
        <f t="shared" si="12"/>
        <v>0</v>
      </c>
      <c r="T73" s="3">
        <f t="shared" si="13"/>
        <v>0</v>
      </c>
      <c r="U73" s="6">
        <f t="shared" si="14"/>
        <v>0</v>
      </c>
      <c r="V73" s="54">
        <f t="shared" si="15"/>
        <v>0</v>
      </c>
      <c r="W73" s="54">
        <f t="shared" si="16"/>
        <v>0</v>
      </c>
      <c r="X73" s="64">
        <f t="shared" si="17"/>
      </c>
    </row>
    <row r="74" spans="1:24" ht="12.75">
      <c r="A74" s="16"/>
      <c r="B74" s="9">
        <f>IF($C74="","",VLOOKUP($C74,Régional!$A$1:$P$602,7,FALSE))</f>
      </c>
      <c r="C74" s="16"/>
      <c r="D74" s="1">
        <f>IF($C74="","",VLOOKUP($C74,Régional!$A$1:$P$602,16,FALSE))</f>
      </c>
      <c r="E74" s="61">
        <f>IF($C74="","",VLOOKUP($C74,Régional!$A$1:$P$602,13,FALSE))</f>
      </c>
      <c r="F74" s="62"/>
      <c r="G74" s="62"/>
      <c r="H74" s="63"/>
      <c r="I74" s="70"/>
      <c r="J74" s="17"/>
      <c r="K74" s="17"/>
      <c r="L74" s="17"/>
      <c r="M74" s="17"/>
      <c r="N74" s="17"/>
      <c r="O74" s="17"/>
      <c r="P74" s="17"/>
      <c r="Q74" s="17"/>
      <c r="R74" s="17"/>
      <c r="S74" s="2">
        <f t="shared" si="12"/>
        <v>0</v>
      </c>
      <c r="T74" s="3">
        <f t="shared" si="13"/>
        <v>0</v>
      </c>
      <c r="U74" s="6">
        <f t="shared" si="14"/>
        <v>0</v>
      </c>
      <c r="V74" s="54">
        <f t="shared" si="15"/>
        <v>0</v>
      </c>
      <c r="W74" s="54">
        <f t="shared" si="16"/>
        <v>0</v>
      </c>
      <c r="X74" s="64">
        <f t="shared" si="17"/>
      </c>
    </row>
    <row r="75" spans="1:24" ht="12.75">
      <c r="A75" s="16"/>
      <c r="B75" s="9">
        <f>IF($C75="","",VLOOKUP($C75,Régional!$A$1:$P$602,7,FALSE))</f>
      </c>
      <c r="C75" s="16"/>
      <c r="D75" s="1">
        <f>IF($C75="","",VLOOKUP($C75,Régional!$A$1:$P$602,16,FALSE))</f>
      </c>
      <c r="E75" s="61">
        <f>IF($C75="","",VLOOKUP($C75,Régional!$A$1:$P$602,13,FALSE))</f>
      </c>
      <c r="F75" s="62"/>
      <c r="G75" s="62"/>
      <c r="H75" s="63"/>
      <c r="I75" s="70"/>
      <c r="J75" s="17"/>
      <c r="K75" s="17"/>
      <c r="L75" s="17"/>
      <c r="M75" s="17"/>
      <c r="N75" s="17"/>
      <c r="O75" s="17"/>
      <c r="P75" s="17"/>
      <c r="Q75" s="17"/>
      <c r="R75" s="17"/>
      <c r="S75" s="2">
        <f t="shared" si="12"/>
        <v>0</v>
      </c>
      <c r="T75" s="3">
        <f t="shared" si="13"/>
        <v>0</v>
      </c>
      <c r="U75" s="6">
        <f t="shared" si="14"/>
        <v>0</v>
      </c>
      <c r="V75" s="54">
        <f t="shared" si="15"/>
        <v>0</v>
      </c>
      <c r="W75" s="54">
        <f t="shared" si="16"/>
        <v>0</v>
      </c>
      <c r="X75" s="64">
        <f t="shared" si="17"/>
      </c>
    </row>
    <row r="76" spans="1:24" ht="12.75">
      <c r="A76" s="16"/>
      <c r="B76" s="9">
        <f>IF($C76="","",VLOOKUP($C76,Régional!$A$1:$P$602,7,FALSE))</f>
      </c>
      <c r="C76" s="16"/>
      <c r="D76" s="1">
        <f>IF($C76="","",VLOOKUP($C76,Régional!$A$1:$P$602,16,FALSE))</f>
      </c>
      <c r="E76" s="61">
        <f>IF($C76="","",VLOOKUP($C76,Régional!$A$1:$P$602,13,FALSE))</f>
      </c>
      <c r="F76" s="62"/>
      <c r="G76" s="62"/>
      <c r="H76" s="63"/>
      <c r="I76" s="70"/>
      <c r="J76" s="17"/>
      <c r="K76" s="17"/>
      <c r="L76" s="17"/>
      <c r="M76" s="17"/>
      <c r="N76" s="17"/>
      <c r="O76" s="17"/>
      <c r="P76" s="17"/>
      <c r="Q76" s="17"/>
      <c r="R76" s="17"/>
      <c r="S76" s="2">
        <f t="shared" si="12"/>
        <v>0</v>
      </c>
      <c r="T76" s="3">
        <f t="shared" si="13"/>
        <v>0</v>
      </c>
      <c r="U76" s="6">
        <f t="shared" si="14"/>
        <v>0</v>
      </c>
      <c r="V76" s="54">
        <f t="shared" si="15"/>
        <v>0</v>
      </c>
      <c r="W76" s="54">
        <f t="shared" si="16"/>
        <v>0</v>
      </c>
      <c r="X76" s="64">
        <f t="shared" si="17"/>
      </c>
    </row>
    <row r="77" spans="1:24" ht="12.75">
      <c r="A77" s="16"/>
      <c r="B77" s="9">
        <f>IF($C77="","",VLOOKUP($C77,Régional!$A$1:$P$602,7,FALSE))</f>
      </c>
      <c r="C77" s="16"/>
      <c r="D77" s="1">
        <f>IF($C77="","",VLOOKUP($C77,Régional!$A$1:$P$602,16,FALSE))</f>
      </c>
      <c r="E77" s="61">
        <f>IF($C77="","",VLOOKUP($C77,Régional!$A$1:$P$602,13,FALSE))</f>
      </c>
      <c r="F77" s="62"/>
      <c r="G77" s="62"/>
      <c r="H77" s="63"/>
      <c r="I77" s="70"/>
      <c r="J77" s="17"/>
      <c r="K77" s="17"/>
      <c r="L77" s="17"/>
      <c r="M77" s="17"/>
      <c r="N77" s="17"/>
      <c r="O77" s="17"/>
      <c r="P77" s="17"/>
      <c r="Q77" s="17"/>
      <c r="R77" s="17"/>
      <c r="S77" s="2">
        <f t="shared" si="12"/>
        <v>0</v>
      </c>
      <c r="T77" s="3">
        <f t="shared" si="13"/>
        <v>0</v>
      </c>
      <c r="U77" s="6">
        <f t="shared" si="14"/>
        <v>0</v>
      </c>
      <c r="V77" s="54">
        <f t="shared" si="15"/>
        <v>0</v>
      </c>
      <c r="W77" s="54">
        <f t="shared" si="16"/>
        <v>0</v>
      </c>
      <c r="X77" s="64">
        <f t="shared" si="17"/>
      </c>
    </row>
    <row r="78" spans="1:24" ht="12.75">
      <c r="A78" s="16"/>
      <c r="B78" s="9">
        <f>IF($C78="","",VLOOKUP($C78,Régional!$A$1:$P$602,7,FALSE))</f>
      </c>
      <c r="C78" s="16"/>
      <c r="D78" s="1">
        <f>IF($C78="","",VLOOKUP($C78,Régional!$A$1:$P$602,16,FALSE))</f>
      </c>
      <c r="E78" s="61">
        <f>IF($C78="","",VLOOKUP($C78,Régional!$A$1:$P$602,13,FALSE))</f>
      </c>
      <c r="F78" s="62"/>
      <c r="G78" s="62"/>
      <c r="H78" s="63"/>
      <c r="I78" s="70"/>
      <c r="J78" s="17"/>
      <c r="K78" s="17"/>
      <c r="L78" s="17"/>
      <c r="M78" s="17"/>
      <c r="N78" s="17"/>
      <c r="O78" s="17"/>
      <c r="P78" s="17"/>
      <c r="Q78" s="17"/>
      <c r="R78" s="17"/>
      <c r="S78" s="2">
        <f t="shared" si="12"/>
        <v>0</v>
      </c>
      <c r="T78" s="3">
        <f t="shared" si="13"/>
        <v>0</v>
      </c>
      <c r="U78" s="6">
        <f t="shared" si="14"/>
        <v>0</v>
      </c>
      <c r="V78" s="54">
        <f t="shared" si="15"/>
        <v>0</v>
      </c>
      <c r="W78" s="54">
        <f t="shared" si="16"/>
        <v>0</v>
      </c>
      <c r="X78" s="64">
        <f t="shared" si="17"/>
      </c>
    </row>
    <row r="79" spans="1:24" ht="12.75">
      <c r="A79" s="16"/>
      <c r="B79" s="9">
        <f>IF($C79="","",VLOOKUP($C79,Régional!$A$1:$P$602,7,FALSE))</f>
      </c>
      <c r="C79" s="16"/>
      <c r="D79" s="1">
        <f>IF($C79="","",VLOOKUP($C79,Régional!$A$1:$P$602,16,FALSE))</f>
      </c>
      <c r="E79" s="61">
        <f>IF($C79="","",VLOOKUP($C79,Régional!$A$1:$P$602,13,FALSE))</f>
      </c>
      <c r="F79" s="62"/>
      <c r="G79" s="62"/>
      <c r="H79" s="63"/>
      <c r="I79" s="70"/>
      <c r="J79" s="17"/>
      <c r="K79" s="17"/>
      <c r="L79" s="17"/>
      <c r="M79" s="17"/>
      <c r="N79" s="17"/>
      <c r="O79" s="17"/>
      <c r="P79" s="17"/>
      <c r="Q79" s="17"/>
      <c r="R79" s="17"/>
      <c r="S79" s="2">
        <f t="shared" si="12"/>
        <v>0</v>
      </c>
      <c r="T79" s="3">
        <f t="shared" si="13"/>
        <v>0</v>
      </c>
      <c r="U79" s="6">
        <f t="shared" si="14"/>
        <v>0</v>
      </c>
      <c r="V79" s="54">
        <f t="shared" si="15"/>
        <v>0</v>
      </c>
      <c r="W79" s="54">
        <f t="shared" si="16"/>
        <v>0</v>
      </c>
      <c r="X79" s="64">
        <f t="shared" si="17"/>
      </c>
    </row>
    <row r="80" spans="1:24" ht="12.75">
      <c r="A80" s="16"/>
      <c r="B80" s="9">
        <f>IF($C80="","",VLOOKUP($C80,Régional!$A$1:$P$602,7,FALSE))</f>
      </c>
      <c r="C80" s="16"/>
      <c r="D80" s="1">
        <f>IF($C80="","",VLOOKUP($C80,Régional!$A$1:$P$602,16,FALSE))</f>
      </c>
      <c r="E80" s="61">
        <f>IF($C80="","",VLOOKUP($C80,Régional!$A$1:$P$602,13,FALSE))</f>
      </c>
      <c r="F80" s="62"/>
      <c r="G80" s="62"/>
      <c r="H80" s="63"/>
      <c r="I80" s="70"/>
      <c r="J80" s="17"/>
      <c r="K80" s="17"/>
      <c r="L80" s="17"/>
      <c r="M80" s="17"/>
      <c r="N80" s="17"/>
      <c r="O80" s="17"/>
      <c r="P80" s="17"/>
      <c r="Q80" s="17"/>
      <c r="R80" s="17"/>
      <c r="S80" s="2">
        <f t="shared" si="12"/>
        <v>0</v>
      </c>
      <c r="T80" s="3">
        <f t="shared" si="13"/>
        <v>0</v>
      </c>
      <c r="U80" s="6">
        <f t="shared" si="14"/>
        <v>0</v>
      </c>
      <c r="V80" s="54">
        <f t="shared" si="15"/>
        <v>0</v>
      </c>
      <c r="W80" s="54">
        <f t="shared" si="16"/>
        <v>0</v>
      </c>
      <c r="X80" s="64">
        <f t="shared" si="17"/>
      </c>
    </row>
    <row r="81" spans="1:24" ht="12.75">
      <c r="A81" s="16"/>
      <c r="B81" s="9">
        <f>IF($C81="","",VLOOKUP($C81,Régional!$A$1:$P$602,7,FALSE))</f>
      </c>
      <c r="C81" s="16"/>
      <c r="D81" s="1">
        <f>IF($C81="","",VLOOKUP($C81,Régional!$A$1:$P$602,16,FALSE))</f>
      </c>
      <c r="E81" s="61">
        <f>IF($C81="","",VLOOKUP($C81,Régional!$A$1:$P$602,13,FALSE))</f>
      </c>
      <c r="F81" s="62"/>
      <c r="G81" s="62"/>
      <c r="H81" s="63"/>
      <c r="I81" s="70"/>
      <c r="J81" s="17"/>
      <c r="K81" s="17"/>
      <c r="L81" s="17"/>
      <c r="M81" s="17"/>
      <c r="N81" s="17"/>
      <c r="O81" s="17"/>
      <c r="P81" s="17"/>
      <c r="Q81" s="17"/>
      <c r="R81" s="17"/>
      <c r="S81" s="2">
        <f t="shared" si="12"/>
        <v>0</v>
      </c>
      <c r="T81" s="3">
        <f t="shared" si="13"/>
        <v>0</v>
      </c>
      <c r="U81" s="6">
        <f t="shared" si="14"/>
        <v>0</v>
      </c>
      <c r="V81" s="54">
        <f t="shared" si="15"/>
        <v>0</v>
      </c>
      <c r="W81" s="54">
        <f t="shared" si="16"/>
        <v>0</v>
      </c>
      <c r="X81" s="64">
        <f t="shared" si="17"/>
      </c>
    </row>
    <row r="82" spans="1:24" ht="12.75">
      <c r="A82" s="16"/>
      <c r="B82" s="9">
        <f>IF($C82="","",VLOOKUP($C82,Régional!$A$1:$P$602,7,FALSE))</f>
      </c>
      <c r="C82" s="16"/>
      <c r="D82" s="1">
        <f>IF($C82="","",VLOOKUP($C82,Régional!$A$1:$P$602,16,FALSE))</f>
      </c>
      <c r="E82" s="61">
        <f>IF($C82="","",VLOOKUP($C82,Régional!$A$1:$P$602,13,FALSE))</f>
      </c>
      <c r="F82" s="62"/>
      <c r="G82" s="62"/>
      <c r="H82" s="63"/>
      <c r="I82" s="70"/>
      <c r="J82" s="17"/>
      <c r="K82" s="17"/>
      <c r="L82" s="17"/>
      <c r="M82" s="17"/>
      <c r="N82" s="17"/>
      <c r="O82" s="17"/>
      <c r="P82" s="17"/>
      <c r="Q82" s="17"/>
      <c r="R82" s="17"/>
      <c r="S82" s="2">
        <f t="shared" si="12"/>
        <v>0</v>
      </c>
      <c r="T82" s="3">
        <f t="shared" si="13"/>
        <v>0</v>
      </c>
      <c r="U82" s="6">
        <f t="shared" si="14"/>
        <v>0</v>
      </c>
      <c r="V82" s="54">
        <f t="shared" si="15"/>
        <v>0</v>
      </c>
      <c r="W82" s="54">
        <f t="shared" si="16"/>
        <v>0</v>
      </c>
      <c r="X82" s="64">
        <f t="shared" si="17"/>
      </c>
    </row>
    <row r="83" spans="1:24" ht="12.75">
      <c r="A83" s="16"/>
      <c r="B83" s="9">
        <f>IF($C83="","",VLOOKUP($C83,Régional!$A$1:$P$602,7,FALSE))</f>
      </c>
      <c r="C83" s="16"/>
      <c r="D83" s="1">
        <f>IF($C83="","",VLOOKUP($C83,Régional!$A$1:$P$602,16,FALSE))</f>
      </c>
      <c r="E83" s="61">
        <f>IF($C83="","",VLOOKUP($C83,Régional!$A$1:$P$602,13,FALSE))</f>
      </c>
      <c r="F83" s="62"/>
      <c r="G83" s="62"/>
      <c r="H83" s="63"/>
      <c r="I83" s="70"/>
      <c r="J83" s="17"/>
      <c r="K83" s="17"/>
      <c r="L83" s="17"/>
      <c r="M83" s="17"/>
      <c r="N83" s="17"/>
      <c r="O83" s="17"/>
      <c r="P83" s="17"/>
      <c r="Q83" s="17"/>
      <c r="R83" s="17"/>
      <c r="S83" s="2">
        <f t="shared" si="12"/>
        <v>0</v>
      </c>
      <c r="T83" s="3">
        <f t="shared" si="13"/>
        <v>0</v>
      </c>
      <c r="U83" s="6">
        <f t="shared" si="14"/>
        <v>0</v>
      </c>
      <c r="V83" s="54">
        <f t="shared" si="15"/>
        <v>0</v>
      </c>
      <c r="W83" s="54">
        <f t="shared" si="16"/>
        <v>0</v>
      </c>
      <c r="X83" s="64">
        <f t="shared" si="17"/>
      </c>
    </row>
    <row r="84" spans="1:24" ht="12.75">
      <c r="A84" s="16"/>
      <c r="B84" s="9">
        <f>IF($C84="","",VLOOKUP($C84,Régional!$A$1:$P$602,7,FALSE))</f>
      </c>
      <c r="C84" s="16"/>
      <c r="D84" s="1">
        <f>IF($C84="","",VLOOKUP($C84,Régional!$A$1:$P$602,16,FALSE))</f>
      </c>
      <c r="E84" s="61">
        <f>IF($C84="","",VLOOKUP($C84,Régional!$A$1:$P$602,13,FALSE))</f>
      </c>
      <c r="F84" s="62"/>
      <c r="G84" s="62"/>
      <c r="H84" s="63"/>
      <c r="I84" s="70"/>
      <c r="J84" s="17"/>
      <c r="K84" s="17"/>
      <c r="L84" s="17"/>
      <c r="M84" s="17"/>
      <c r="N84" s="17"/>
      <c r="O84" s="17"/>
      <c r="P84" s="17"/>
      <c r="Q84" s="17"/>
      <c r="R84" s="17"/>
      <c r="S84" s="2">
        <f t="shared" si="12"/>
        <v>0</v>
      </c>
      <c r="T84" s="3">
        <f t="shared" si="13"/>
        <v>0</v>
      </c>
      <c r="U84" s="6">
        <f t="shared" si="14"/>
        <v>0</v>
      </c>
      <c r="V84" s="54">
        <f t="shared" si="15"/>
        <v>0</v>
      </c>
      <c r="W84" s="54">
        <f t="shared" si="16"/>
        <v>0</v>
      </c>
      <c r="X84" s="64">
        <f t="shared" si="17"/>
      </c>
    </row>
    <row r="85" spans="1:24" ht="12.75">
      <c r="A85" s="16"/>
      <c r="B85" s="9">
        <f>IF($C85="","",VLOOKUP($C85,Régional!$A$1:$P$602,7,FALSE))</f>
      </c>
      <c r="C85" s="16"/>
      <c r="D85" s="1">
        <f>IF($C85="","",VLOOKUP($C85,Régional!$A$1:$P$602,16,FALSE))</f>
      </c>
      <c r="E85" s="61">
        <f>IF($C85="","",VLOOKUP($C85,Régional!$A$1:$P$602,13,FALSE))</f>
      </c>
      <c r="F85" s="62"/>
      <c r="G85" s="62"/>
      <c r="H85" s="63"/>
      <c r="I85" s="70"/>
      <c r="J85" s="17"/>
      <c r="K85" s="17"/>
      <c r="L85" s="17"/>
      <c r="M85" s="17"/>
      <c r="N85" s="17"/>
      <c r="O85" s="17"/>
      <c r="P85" s="17"/>
      <c r="Q85" s="17"/>
      <c r="R85" s="17"/>
      <c r="S85" s="2">
        <f t="shared" si="12"/>
        <v>0</v>
      </c>
      <c r="T85" s="3">
        <f t="shared" si="13"/>
        <v>0</v>
      </c>
      <c r="U85" s="6">
        <f t="shared" si="14"/>
        <v>0</v>
      </c>
      <c r="V85" s="54">
        <f t="shared" si="15"/>
        <v>0</v>
      </c>
      <c r="W85" s="54">
        <f t="shared" si="16"/>
        <v>0</v>
      </c>
      <c r="X85" s="64">
        <f t="shared" si="17"/>
      </c>
    </row>
    <row r="86" spans="1:24" ht="12.75">
      <c r="A86" s="16"/>
      <c r="B86" s="9">
        <f>IF($C86="","",VLOOKUP($C86,Régional!$A$1:$P$602,7,FALSE))</f>
      </c>
      <c r="C86" s="16"/>
      <c r="D86" s="1">
        <f>IF($C86="","",VLOOKUP($C86,Régional!$A$1:$P$602,16,FALSE))</f>
      </c>
      <c r="E86" s="61">
        <f>IF($C86="","",VLOOKUP($C86,Régional!$A$1:$P$602,13,FALSE))</f>
      </c>
      <c r="F86" s="62"/>
      <c r="G86" s="62"/>
      <c r="H86" s="63"/>
      <c r="I86" s="70"/>
      <c r="J86" s="17"/>
      <c r="K86" s="17"/>
      <c r="L86" s="17"/>
      <c r="M86" s="17"/>
      <c r="N86" s="17"/>
      <c r="O86" s="17"/>
      <c r="P86" s="17"/>
      <c r="Q86" s="17"/>
      <c r="R86" s="17"/>
      <c r="S86" s="2">
        <f t="shared" si="12"/>
        <v>0</v>
      </c>
      <c r="T86" s="3">
        <f t="shared" si="13"/>
        <v>0</v>
      </c>
      <c r="U86" s="6">
        <f t="shared" si="14"/>
        <v>0</v>
      </c>
      <c r="V86" s="54">
        <f t="shared" si="15"/>
        <v>0</v>
      </c>
      <c r="W86" s="54">
        <f t="shared" si="16"/>
        <v>0</v>
      </c>
      <c r="X86" s="64">
        <f t="shared" si="17"/>
      </c>
    </row>
    <row r="87" spans="1:24" ht="12.75">
      <c r="A87" s="16"/>
      <c r="B87" s="9">
        <f>IF($C87="","",VLOOKUP($C87,Régional!$A$1:$P$602,7,FALSE))</f>
      </c>
      <c r="C87" s="16"/>
      <c r="D87" s="1">
        <f>IF($C87="","",VLOOKUP($C87,Régional!$A$1:$P$602,16,FALSE))</f>
      </c>
      <c r="E87" s="61">
        <f>IF($C87="","",VLOOKUP($C87,Régional!$A$1:$P$602,13,FALSE))</f>
      </c>
      <c r="F87" s="62"/>
      <c r="G87" s="62"/>
      <c r="H87" s="63"/>
      <c r="I87" s="70"/>
      <c r="J87" s="17"/>
      <c r="K87" s="17"/>
      <c r="L87" s="17"/>
      <c r="M87" s="17"/>
      <c r="N87" s="17"/>
      <c r="O87" s="17"/>
      <c r="P87" s="17"/>
      <c r="Q87" s="17"/>
      <c r="R87" s="17"/>
      <c r="S87" s="2">
        <f t="shared" si="12"/>
        <v>0</v>
      </c>
      <c r="T87" s="3">
        <f t="shared" si="13"/>
        <v>0</v>
      </c>
      <c r="U87" s="6">
        <f t="shared" si="14"/>
        <v>0</v>
      </c>
      <c r="V87" s="54">
        <f t="shared" si="15"/>
        <v>0</v>
      </c>
      <c r="W87" s="54">
        <f t="shared" si="16"/>
        <v>0</v>
      </c>
      <c r="X87" s="64">
        <f t="shared" si="17"/>
      </c>
    </row>
    <row r="88" spans="1:24" ht="12.75">
      <c r="A88" s="16"/>
      <c r="B88" s="9">
        <f>IF($C88="","",VLOOKUP($C88,Régional!$A$1:$P$602,7,FALSE))</f>
      </c>
      <c r="C88" s="16"/>
      <c r="D88" s="1">
        <f>IF($C88="","",VLOOKUP($C88,Régional!$A$1:$P$602,16,FALSE))</f>
      </c>
      <c r="E88" s="61">
        <f>IF($C88="","",VLOOKUP($C88,Régional!$A$1:$P$602,13,FALSE))</f>
      </c>
      <c r="F88" s="62"/>
      <c r="G88" s="62"/>
      <c r="H88" s="63"/>
      <c r="I88" s="70"/>
      <c r="J88" s="17"/>
      <c r="K88" s="17"/>
      <c r="L88" s="17"/>
      <c r="M88" s="17"/>
      <c r="N88" s="17"/>
      <c r="O88" s="17"/>
      <c r="P88" s="17"/>
      <c r="Q88" s="17"/>
      <c r="R88" s="17"/>
      <c r="S88" s="2">
        <f t="shared" si="12"/>
        <v>0</v>
      </c>
      <c r="T88" s="3">
        <f t="shared" si="13"/>
        <v>0</v>
      </c>
      <c r="U88" s="6">
        <f t="shared" si="14"/>
        <v>0</v>
      </c>
      <c r="V88" s="54">
        <f t="shared" si="15"/>
        <v>0</v>
      </c>
      <c r="W88" s="54">
        <f t="shared" si="16"/>
        <v>0</v>
      </c>
      <c r="X88" s="64">
        <f t="shared" si="17"/>
      </c>
    </row>
    <row r="89" spans="1:24" ht="12.75">
      <c r="A89" s="16"/>
      <c r="B89" s="9">
        <f>IF($C89="","",VLOOKUP($C89,Régional!$A$1:$P$602,7,FALSE))</f>
      </c>
      <c r="C89" s="16"/>
      <c r="D89" s="1">
        <f>IF($C89="","",VLOOKUP($C89,Régional!$A$1:$P$602,16,FALSE))</f>
      </c>
      <c r="E89" s="61">
        <f>IF($C89="","",VLOOKUP($C89,Régional!$A$1:$P$602,13,FALSE))</f>
      </c>
      <c r="F89" s="62"/>
      <c r="G89" s="62"/>
      <c r="H89" s="63"/>
      <c r="I89" s="70"/>
      <c r="J89" s="17"/>
      <c r="K89" s="17"/>
      <c r="L89" s="17"/>
      <c r="M89" s="17"/>
      <c r="N89" s="17"/>
      <c r="O89" s="17"/>
      <c r="P89" s="17"/>
      <c r="Q89" s="17"/>
      <c r="R89" s="17"/>
      <c r="S89" s="2">
        <f t="shared" si="12"/>
        <v>0</v>
      </c>
      <c r="T89" s="3">
        <f t="shared" si="13"/>
        <v>0</v>
      </c>
      <c r="U89" s="6">
        <f t="shared" si="14"/>
        <v>0</v>
      </c>
      <c r="V89" s="54">
        <f t="shared" si="15"/>
        <v>0</v>
      </c>
      <c r="W89" s="54">
        <f t="shared" si="16"/>
        <v>0</v>
      </c>
      <c r="X89" s="64">
        <f t="shared" si="17"/>
      </c>
    </row>
    <row r="90" spans="1:24" ht="12.75">
      <c r="A90" s="16"/>
      <c r="B90" s="9">
        <f>IF($C90="","",VLOOKUP($C90,Régional!$A$1:$P$602,7,FALSE))</f>
      </c>
      <c r="C90" s="16"/>
      <c r="D90" s="1">
        <f>IF($C90="","",VLOOKUP($C90,Régional!$A$1:$P$602,16,FALSE))</f>
      </c>
      <c r="E90" s="61">
        <f>IF($C90="","",VLOOKUP($C90,Régional!$A$1:$P$602,13,FALSE))</f>
      </c>
      <c r="F90" s="62"/>
      <c r="G90" s="62"/>
      <c r="H90" s="63"/>
      <c r="I90" s="70"/>
      <c r="J90" s="17"/>
      <c r="K90" s="17"/>
      <c r="L90" s="17"/>
      <c r="M90" s="17"/>
      <c r="N90" s="17"/>
      <c r="O90" s="17"/>
      <c r="P90" s="17"/>
      <c r="Q90" s="17"/>
      <c r="R90" s="17"/>
      <c r="S90" s="2">
        <f t="shared" si="12"/>
        <v>0</v>
      </c>
      <c r="T90" s="3">
        <f t="shared" si="13"/>
        <v>0</v>
      </c>
      <c r="U90" s="6">
        <f t="shared" si="14"/>
        <v>0</v>
      </c>
      <c r="V90" s="54">
        <f t="shared" si="15"/>
        <v>0</v>
      </c>
      <c r="W90" s="54">
        <f t="shared" si="16"/>
        <v>0</v>
      </c>
      <c r="X90" s="64">
        <f t="shared" si="17"/>
      </c>
    </row>
    <row r="91" spans="1:24" ht="12.75">
      <c r="A91" s="16"/>
      <c r="B91" s="9">
        <f>IF($C91="","",VLOOKUP($C91,Régional!$A$1:$P$602,7,FALSE))</f>
      </c>
      <c r="C91" s="16"/>
      <c r="D91" s="1">
        <f>IF($C91="","",VLOOKUP($C91,Régional!$A$1:$P$602,16,FALSE))</f>
      </c>
      <c r="E91" s="61">
        <f>IF($C91="","",VLOOKUP($C91,Régional!$A$1:$P$602,13,FALSE))</f>
      </c>
      <c r="F91" s="62"/>
      <c r="G91" s="62"/>
      <c r="H91" s="63"/>
      <c r="I91" s="70"/>
      <c r="J91" s="17"/>
      <c r="K91" s="17"/>
      <c r="L91" s="17"/>
      <c r="M91" s="17"/>
      <c r="N91" s="17"/>
      <c r="O91" s="17"/>
      <c r="P91" s="17"/>
      <c r="Q91" s="17"/>
      <c r="R91" s="17"/>
      <c r="S91" s="2">
        <f t="shared" si="12"/>
        <v>0</v>
      </c>
      <c r="T91" s="3">
        <f t="shared" si="13"/>
        <v>0</v>
      </c>
      <c r="U91" s="6">
        <f t="shared" si="14"/>
        <v>0</v>
      </c>
      <c r="V91" s="54">
        <f t="shared" si="15"/>
        <v>0</v>
      </c>
      <c r="W91" s="54">
        <f t="shared" si="16"/>
        <v>0</v>
      </c>
      <c r="X91" s="64">
        <f t="shared" si="17"/>
      </c>
    </row>
    <row r="92" spans="1:24" ht="12.75">
      <c r="A92" s="16"/>
      <c r="B92" s="9">
        <f>IF($C92="","",VLOOKUP($C92,Régional!$A$1:$P$602,7,FALSE))</f>
      </c>
      <c r="C92" s="16"/>
      <c r="D92" s="1">
        <f>IF($C92="","",VLOOKUP($C92,Régional!$A$1:$P$602,16,FALSE))</f>
      </c>
      <c r="E92" s="61">
        <f>IF($C92="","",VLOOKUP($C92,Régional!$A$1:$P$602,13,FALSE))</f>
      </c>
      <c r="F92" s="62"/>
      <c r="G92" s="62"/>
      <c r="H92" s="63"/>
      <c r="I92" s="70"/>
      <c r="J92" s="17"/>
      <c r="K92" s="17"/>
      <c r="L92" s="17"/>
      <c r="M92" s="17"/>
      <c r="N92" s="17"/>
      <c r="O92" s="17"/>
      <c r="P92" s="17"/>
      <c r="Q92" s="17"/>
      <c r="R92" s="17"/>
      <c r="S92" s="2">
        <f t="shared" si="12"/>
        <v>0</v>
      </c>
      <c r="T92" s="3">
        <f t="shared" si="13"/>
        <v>0</v>
      </c>
      <c r="U92" s="6">
        <f t="shared" si="14"/>
        <v>0</v>
      </c>
      <c r="V92" s="54">
        <f t="shared" si="15"/>
        <v>0</v>
      </c>
      <c r="W92" s="54">
        <f t="shared" si="16"/>
        <v>0</v>
      </c>
      <c r="X92" s="64">
        <f t="shared" si="17"/>
      </c>
    </row>
    <row r="93" spans="1:24" ht="12.75">
      <c r="A93" s="16"/>
      <c r="B93" s="9">
        <f>IF($C93="","",VLOOKUP($C93,Régional!$A$1:$P$602,7,FALSE))</f>
      </c>
      <c r="C93" s="16"/>
      <c r="D93" s="1">
        <f>IF($C93="","",VLOOKUP($C93,Régional!$A$1:$P$602,16,FALSE))</f>
      </c>
      <c r="E93" s="61">
        <f>IF($C93="","",VLOOKUP($C93,Régional!$A$1:$P$602,13,FALSE))</f>
      </c>
      <c r="F93" s="62"/>
      <c r="G93" s="62"/>
      <c r="H93" s="63"/>
      <c r="I93" s="70"/>
      <c r="J93" s="17"/>
      <c r="K93" s="17"/>
      <c r="L93" s="17"/>
      <c r="M93" s="17"/>
      <c r="N93" s="17"/>
      <c r="O93" s="17"/>
      <c r="P93" s="17"/>
      <c r="Q93" s="17"/>
      <c r="R93" s="17"/>
      <c r="S93" s="2">
        <f t="shared" si="12"/>
        <v>0</v>
      </c>
      <c r="T93" s="3">
        <f t="shared" si="13"/>
        <v>0</v>
      </c>
      <c r="U93" s="6">
        <f t="shared" si="14"/>
        <v>0</v>
      </c>
      <c r="V93" s="54">
        <f t="shared" si="15"/>
        <v>0</v>
      </c>
      <c r="W93" s="54">
        <f t="shared" si="16"/>
        <v>0</v>
      </c>
      <c r="X93" s="64">
        <f t="shared" si="17"/>
      </c>
    </row>
    <row r="94" spans="1:24" ht="12.75">
      <c r="A94" s="16"/>
      <c r="B94" s="9">
        <f>IF($C94="","",VLOOKUP($C94,Régional!$A$1:$P$602,7,FALSE))</f>
      </c>
      <c r="C94" s="16"/>
      <c r="D94" s="1">
        <f>IF($C94="","",VLOOKUP($C94,Régional!$A$1:$P$602,16,FALSE))</f>
      </c>
      <c r="E94" s="61">
        <f>IF($C94="","",VLOOKUP($C94,Régional!$A$1:$P$602,13,FALSE))</f>
      </c>
      <c r="F94" s="62"/>
      <c r="G94" s="62"/>
      <c r="H94" s="63"/>
      <c r="I94" s="70"/>
      <c r="J94" s="17"/>
      <c r="K94" s="17"/>
      <c r="L94" s="17"/>
      <c r="M94" s="17"/>
      <c r="N94" s="17"/>
      <c r="O94" s="17"/>
      <c r="P94" s="17"/>
      <c r="Q94" s="17"/>
      <c r="R94" s="17"/>
      <c r="S94" s="2">
        <f t="shared" si="12"/>
        <v>0</v>
      </c>
      <c r="T94" s="3">
        <f t="shared" si="13"/>
        <v>0</v>
      </c>
      <c r="U94" s="6">
        <f t="shared" si="14"/>
        <v>0</v>
      </c>
      <c r="V94" s="54">
        <f t="shared" si="15"/>
        <v>0</v>
      </c>
      <c r="W94" s="54">
        <f t="shared" si="16"/>
        <v>0</v>
      </c>
      <c r="X94" s="64">
        <f t="shared" si="17"/>
      </c>
    </row>
    <row r="95" spans="1:24" ht="12.75">
      <c r="A95" s="16"/>
      <c r="B95" s="9">
        <f>IF($C95="","",VLOOKUP($C95,Régional!$A$1:$P$602,7,FALSE))</f>
      </c>
      <c r="C95" s="16"/>
      <c r="D95" s="1">
        <f>IF($C95="","",VLOOKUP($C95,Régional!$A$1:$P$602,16,FALSE))</f>
      </c>
      <c r="E95" s="61">
        <f>IF($C95="","",VLOOKUP($C95,Régional!$A$1:$P$602,13,FALSE))</f>
      </c>
      <c r="F95" s="62"/>
      <c r="G95" s="62"/>
      <c r="H95" s="63"/>
      <c r="I95" s="70"/>
      <c r="J95" s="17"/>
      <c r="K95" s="17"/>
      <c r="L95" s="17"/>
      <c r="M95" s="17"/>
      <c r="N95" s="17"/>
      <c r="O95" s="17"/>
      <c r="P95" s="17"/>
      <c r="Q95" s="17"/>
      <c r="R95" s="17"/>
      <c r="S95" s="2">
        <f t="shared" si="12"/>
        <v>0</v>
      </c>
      <c r="T95" s="3">
        <f t="shared" si="13"/>
        <v>0</v>
      </c>
      <c r="U95" s="6">
        <f t="shared" si="14"/>
        <v>0</v>
      </c>
      <c r="V95" s="54">
        <f t="shared" si="15"/>
        <v>0</v>
      </c>
      <c r="W95" s="54">
        <f t="shared" si="16"/>
        <v>0</v>
      </c>
      <c r="X95" s="64">
        <f t="shared" si="17"/>
      </c>
    </row>
    <row r="96" spans="1:24" ht="12.75">
      <c r="A96" s="16"/>
      <c r="B96" s="9">
        <f>IF($C96="","",VLOOKUP($C96,Régional!$A$1:$P$602,7,FALSE))</f>
      </c>
      <c r="C96" s="16"/>
      <c r="D96" s="1">
        <f>IF($C96="","",VLOOKUP($C96,Régional!$A$1:$P$602,16,FALSE))</f>
      </c>
      <c r="E96" s="61">
        <f>IF($C96="","",VLOOKUP($C96,Régional!$A$1:$P$602,13,FALSE))</f>
      </c>
      <c r="F96" s="62"/>
      <c r="G96" s="62"/>
      <c r="H96" s="63"/>
      <c r="I96" s="70"/>
      <c r="J96" s="17"/>
      <c r="K96" s="17"/>
      <c r="L96" s="17"/>
      <c r="M96" s="17"/>
      <c r="N96" s="17"/>
      <c r="O96" s="17"/>
      <c r="P96" s="17"/>
      <c r="Q96" s="17"/>
      <c r="R96" s="17"/>
      <c r="S96" s="2">
        <f t="shared" si="12"/>
        <v>0</v>
      </c>
      <c r="T96" s="3">
        <f t="shared" si="13"/>
        <v>0</v>
      </c>
      <c r="U96" s="6">
        <f t="shared" si="14"/>
        <v>0</v>
      </c>
      <c r="V96" s="54">
        <f t="shared" si="15"/>
        <v>0</v>
      </c>
      <c r="W96" s="54">
        <f t="shared" si="16"/>
        <v>0</v>
      </c>
      <c r="X96" s="64">
        <f t="shared" si="17"/>
      </c>
    </row>
    <row r="97" spans="1:24" ht="12.75">
      <c r="A97" s="16"/>
      <c r="B97" s="9">
        <f>IF($C97="","",VLOOKUP($C97,Régional!$A$1:$P$602,7,FALSE))</f>
      </c>
      <c r="C97" s="16"/>
      <c r="D97" s="1">
        <f>IF($C97="","",VLOOKUP($C97,Régional!$A$1:$P$602,16,FALSE))</f>
      </c>
      <c r="E97" s="61">
        <f>IF($C97="","",VLOOKUP($C97,Régional!$A$1:$P$602,13,FALSE))</f>
      </c>
      <c r="F97" s="62"/>
      <c r="G97" s="62"/>
      <c r="H97" s="63"/>
      <c r="I97" s="70"/>
      <c r="J97" s="17"/>
      <c r="K97" s="17"/>
      <c r="L97" s="17"/>
      <c r="M97" s="17"/>
      <c r="N97" s="17"/>
      <c r="O97" s="17"/>
      <c r="P97" s="17"/>
      <c r="Q97" s="17"/>
      <c r="R97" s="17"/>
      <c r="S97" s="2">
        <f t="shared" si="12"/>
        <v>0</v>
      </c>
      <c r="T97" s="3">
        <f t="shared" si="13"/>
        <v>0</v>
      </c>
      <c r="U97" s="6">
        <f t="shared" si="14"/>
        <v>0</v>
      </c>
      <c r="V97" s="54">
        <f t="shared" si="15"/>
        <v>0</v>
      </c>
      <c r="W97" s="54">
        <f t="shared" si="16"/>
        <v>0</v>
      </c>
      <c r="X97" s="64">
        <f t="shared" si="17"/>
      </c>
    </row>
    <row r="98" spans="1:24" ht="12.75">
      <c r="A98" s="16"/>
      <c r="B98" s="9">
        <f>IF($C98="","",VLOOKUP($C98,Régional!$A$1:$P$602,7,FALSE))</f>
      </c>
      <c r="C98" s="16"/>
      <c r="D98" s="1">
        <f>IF($C98="","",VLOOKUP($C98,Régional!$A$1:$P$602,16,FALSE))</f>
      </c>
      <c r="E98" s="61">
        <f>IF($C98="","",VLOOKUP($C98,Régional!$A$1:$P$602,13,FALSE))</f>
      </c>
      <c r="F98" s="62"/>
      <c r="G98" s="62"/>
      <c r="H98" s="63"/>
      <c r="I98" s="70"/>
      <c r="J98" s="17"/>
      <c r="K98" s="17"/>
      <c r="L98" s="17"/>
      <c r="M98" s="17"/>
      <c r="N98" s="17"/>
      <c r="O98" s="17"/>
      <c r="P98" s="17"/>
      <c r="Q98" s="17"/>
      <c r="R98" s="17"/>
      <c r="S98" s="2">
        <f t="shared" si="12"/>
        <v>0</v>
      </c>
      <c r="T98" s="3">
        <f t="shared" si="13"/>
        <v>0</v>
      </c>
      <c r="U98" s="6">
        <f t="shared" si="14"/>
        <v>0</v>
      </c>
      <c r="V98" s="54">
        <f t="shared" si="15"/>
        <v>0</v>
      </c>
      <c r="W98" s="54">
        <f t="shared" si="16"/>
        <v>0</v>
      </c>
      <c r="X98" s="64">
        <f t="shared" si="17"/>
      </c>
    </row>
    <row r="99" spans="1:24" ht="12.75">
      <c r="A99" s="16"/>
      <c r="B99" s="9">
        <f>IF($C99="","",VLOOKUP($C99,Régional!$A$1:$P$602,7,FALSE))</f>
      </c>
      <c r="C99" s="16"/>
      <c r="D99" s="1">
        <f>IF($C99="","",VLOOKUP($C99,Régional!$A$1:$P$602,16,FALSE))</f>
      </c>
      <c r="E99" s="61">
        <f>IF($C99="","",VLOOKUP($C99,Régional!$A$1:$P$602,13,FALSE))</f>
      </c>
      <c r="F99" s="62"/>
      <c r="G99" s="62"/>
      <c r="H99" s="63"/>
      <c r="I99" s="70"/>
      <c r="J99" s="17"/>
      <c r="K99" s="17"/>
      <c r="L99" s="17"/>
      <c r="M99" s="17"/>
      <c r="N99" s="17"/>
      <c r="O99" s="17"/>
      <c r="P99" s="17"/>
      <c r="Q99" s="17"/>
      <c r="R99" s="17"/>
      <c r="S99" s="2">
        <f t="shared" si="12"/>
        <v>0</v>
      </c>
      <c r="T99" s="3">
        <f t="shared" si="13"/>
        <v>0</v>
      </c>
      <c r="U99" s="6">
        <f t="shared" si="14"/>
        <v>0</v>
      </c>
      <c r="V99" s="54">
        <f t="shared" si="15"/>
        <v>0</v>
      </c>
      <c r="W99" s="54">
        <f t="shared" si="16"/>
        <v>0</v>
      </c>
      <c r="X99" s="64">
        <f t="shared" si="17"/>
      </c>
    </row>
    <row r="100" spans="1:24" ht="12.75">
      <c r="A100" s="16"/>
      <c r="B100" s="9">
        <f>IF($C100="","",VLOOKUP($C100,Régional!$A$1:$P$602,7,FALSE))</f>
      </c>
      <c r="C100" s="16"/>
      <c r="D100" s="1">
        <f>IF($C100="","",VLOOKUP($C100,Régional!$A$1:$P$602,16,FALSE))</f>
      </c>
      <c r="E100" s="61">
        <f>IF($C100="","",VLOOKUP($C100,Régional!$A$1:$P$602,13,FALSE))</f>
      </c>
      <c r="F100" s="62"/>
      <c r="G100" s="62"/>
      <c r="H100" s="63"/>
      <c r="I100" s="70"/>
      <c r="J100" s="17"/>
      <c r="K100" s="17"/>
      <c r="L100" s="17"/>
      <c r="M100" s="17"/>
      <c r="N100" s="17"/>
      <c r="O100" s="17"/>
      <c r="P100" s="17"/>
      <c r="Q100" s="17"/>
      <c r="R100" s="17"/>
      <c r="S100" s="2">
        <f t="shared" si="12"/>
        <v>0</v>
      </c>
      <c r="T100" s="3">
        <f t="shared" si="13"/>
        <v>0</v>
      </c>
      <c r="U100" s="6">
        <f t="shared" si="14"/>
        <v>0</v>
      </c>
      <c r="V100" s="54">
        <f t="shared" si="15"/>
        <v>0</v>
      </c>
      <c r="W100" s="54">
        <f t="shared" si="16"/>
        <v>0</v>
      </c>
      <c r="X100" s="64">
        <f t="shared" si="17"/>
      </c>
    </row>
    <row r="101" spans="1:24" ht="12.75">
      <c r="A101" s="16"/>
      <c r="B101" s="9">
        <f>IF($C101="","",VLOOKUP($C101,Régional!$A$1:$P$602,7,FALSE))</f>
      </c>
      <c r="C101" s="16"/>
      <c r="D101" s="1">
        <f>IF($C101="","",VLOOKUP($C101,Régional!$A$1:$P$602,16,FALSE))</f>
      </c>
      <c r="E101" s="61">
        <f>IF($C101="","",VLOOKUP($C101,Régional!$A$1:$P$602,13,FALSE))</f>
      </c>
      <c r="F101" s="62"/>
      <c r="G101" s="62"/>
      <c r="H101" s="63"/>
      <c r="I101" s="70"/>
      <c r="J101" s="17"/>
      <c r="K101" s="17"/>
      <c r="L101" s="17"/>
      <c r="M101" s="17"/>
      <c r="N101" s="17"/>
      <c r="O101" s="17"/>
      <c r="P101" s="17"/>
      <c r="Q101" s="17"/>
      <c r="R101" s="17"/>
      <c r="S101" s="2">
        <f t="shared" si="12"/>
        <v>0</v>
      </c>
      <c r="T101" s="3">
        <f t="shared" si="13"/>
        <v>0</v>
      </c>
      <c r="U101" s="6">
        <f t="shared" si="14"/>
        <v>0</v>
      </c>
      <c r="V101" s="54">
        <f t="shared" si="15"/>
        <v>0</v>
      </c>
      <c r="W101" s="54">
        <f t="shared" si="16"/>
        <v>0</v>
      </c>
      <c r="X101" s="64">
        <f t="shared" si="17"/>
      </c>
    </row>
    <row r="102" spans="1:24" ht="12.75">
      <c r="A102" s="16"/>
      <c r="B102" s="9">
        <f>IF($C102="","",VLOOKUP($C102,Régional!$A$1:$P$602,7,FALSE))</f>
      </c>
      <c r="C102" s="16"/>
      <c r="D102" s="1">
        <f>IF($C102="","",VLOOKUP($C102,Régional!$A$1:$P$602,16,FALSE))</f>
      </c>
      <c r="E102" s="61">
        <f>IF($C102="","",VLOOKUP($C102,Régional!$A$1:$P$602,13,FALSE))</f>
      </c>
      <c r="F102" s="62"/>
      <c r="G102" s="62"/>
      <c r="H102" s="63"/>
      <c r="I102" s="70"/>
      <c r="J102" s="17"/>
      <c r="K102" s="17"/>
      <c r="L102" s="17"/>
      <c r="M102" s="17"/>
      <c r="N102" s="17"/>
      <c r="O102" s="17"/>
      <c r="P102" s="17"/>
      <c r="Q102" s="17"/>
      <c r="R102" s="17"/>
      <c r="S102" s="2">
        <f>COUNTA(J102:R102)</f>
        <v>0</v>
      </c>
      <c r="T102" s="3">
        <f t="shared" si="13"/>
        <v>0</v>
      </c>
      <c r="U102" s="6">
        <f>IF(S102=0,0,T102/S102)</f>
        <v>0</v>
      </c>
      <c r="V102" s="54">
        <f t="shared" si="15"/>
        <v>0</v>
      </c>
      <c r="W102" s="54">
        <f>T102+V102</f>
        <v>0</v>
      </c>
      <c r="X102" s="64">
        <f t="shared" si="17"/>
      </c>
    </row>
    <row r="103" spans="1:24" ht="12.75">
      <c r="A103" s="16"/>
      <c r="B103" s="9">
        <f>IF($C103="","",VLOOKUP($C103,Régional!$A$1:$P$602,7,FALSE))</f>
      </c>
      <c r="C103" s="16"/>
      <c r="D103" s="1">
        <f>IF($C103="","",VLOOKUP($C103,Régional!$A$1:$P$602,16,FALSE))</f>
      </c>
      <c r="E103" s="61">
        <f>IF($C103="","",VLOOKUP($C103,Régional!$A$1:$P$602,13,FALSE))</f>
      </c>
      <c r="F103" s="62"/>
      <c r="G103" s="62"/>
      <c r="H103" s="63"/>
      <c r="I103" s="70"/>
      <c r="J103" s="17"/>
      <c r="K103" s="17"/>
      <c r="L103" s="17"/>
      <c r="M103" s="17"/>
      <c r="N103" s="17"/>
      <c r="O103" s="17"/>
      <c r="P103" s="17"/>
      <c r="Q103" s="17"/>
      <c r="R103" s="17"/>
      <c r="S103" s="2">
        <f>COUNTA(J103:R103)</f>
        <v>0</v>
      </c>
      <c r="T103" s="3">
        <f t="shared" si="13"/>
        <v>0</v>
      </c>
      <c r="U103" s="6">
        <f>IF(S103=0,0,T103/S103)</f>
        <v>0</v>
      </c>
      <c r="V103" s="54">
        <f t="shared" si="15"/>
        <v>0</v>
      </c>
      <c r="W103" s="54">
        <f>T103+V103</f>
        <v>0</v>
      </c>
      <c r="X103" s="64">
        <f t="shared" si="17"/>
      </c>
    </row>
    <row r="104" spans="1:24" ht="12.75">
      <c r="A104" s="16"/>
      <c r="B104" s="9">
        <f>IF($C104="","",VLOOKUP($C104,Régional!$A$1:$P$602,7,FALSE))</f>
      </c>
      <c r="C104" s="16"/>
      <c r="D104" s="1">
        <f>IF($C104="","",VLOOKUP($C104,Régional!$A$1:$P$602,16,FALSE))</f>
      </c>
      <c r="E104" s="61">
        <f>IF($C104="","",VLOOKUP($C104,Régional!$A$1:$P$602,13,FALSE))</f>
      </c>
      <c r="F104" s="62"/>
      <c r="G104" s="62"/>
      <c r="H104" s="63"/>
      <c r="I104" s="70"/>
      <c r="J104" s="17"/>
      <c r="K104" s="17"/>
      <c r="L104" s="17"/>
      <c r="M104" s="17"/>
      <c r="N104" s="17"/>
      <c r="O104" s="17"/>
      <c r="P104" s="17"/>
      <c r="Q104" s="17"/>
      <c r="R104" s="17"/>
      <c r="S104" s="2">
        <f>COUNTA(J104:R104)</f>
        <v>0</v>
      </c>
      <c r="T104" s="3">
        <f t="shared" si="13"/>
        <v>0</v>
      </c>
      <c r="U104" s="6">
        <f>IF(S104=0,0,T104/S104)</f>
        <v>0</v>
      </c>
      <c r="V104" s="54">
        <f t="shared" si="15"/>
        <v>0</v>
      </c>
      <c r="W104" s="54">
        <f>T104+V104</f>
        <v>0</v>
      </c>
      <c r="X104" s="64">
        <f t="shared" si="17"/>
      </c>
    </row>
    <row r="105" spans="1:24" ht="12.75">
      <c r="A105" s="16"/>
      <c r="B105" s="9">
        <f>IF($C105="","",VLOOKUP($C105,Régional!$A$1:$P$602,7,FALSE))</f>
      </c>
      <c r="C105" s="16"/>
      <c r="D105" s="1">
        <f>IF($C105="","",VLOOKUP($C105,Régional!$A$1:$P$602,16,FALSE))</f>
      </c>
      <c r="E105" s="61">
        <f>IF($C105="","",VLOOKUP($C105,Régional!$A$1:$P$602,13,FALSE))</f>
      </c>
      <c r="F105" s="62"/>
      <c r="G105" s="62"/>
      <c r="H105" s="63"/>
      <c r="I105" s="70"/>
      <c r="J105" s="17"/>
      <c r="K105" s="17"/>
      <c r="L105" s="17"/>
      <c r="M105" s="17"/>
      <c r="N105" s="17"/>
      <c r="O105" s="17"/>
      <c r="P105" s="17"/>
      <c r="Q105" s="17"/>
      <c r="R105" s="17"/>
      <c r="S105" s="2">
        <f>COUNTA(J105:R105)</f>
        <v>0</v>
      </c>
      <c r="T105" s="3">
        <f t="shared" si="13"/>
        <v>0</v>
      </c>
      <c r="U105" s="6">
        <f>IF(S105=0,0,T105/S105)</f>
        <v>0</v>
      </c>
      <c r="V105" s="54">
        <f t="shared" si="15"/>
        <v>0</v>
      </c>
      <c r="W105" s="54">
        <f>T105+V105</f>
        <v>0</v>
      </c>
      <c r="X105" s="64">
        <f t="shared" si="17"/>
      </c>
    </row>
  </sheetData>
  <sheetProtection sheet="1" objects="1" scenarios="1"/>
  <mergeCells count="7">
    <mergeCell ref="J4:W4"/>
    <mergeCell ref="A1:X1"/>
    <mergeCell ref="A2:X2"/>
    <mergeCell ref="I4:I5"/>
    <mergeCell ref="E4:H5"/>
    <mergeCell ref="C4:C5"/>
    <mergeCell ref="D4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S106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28125" style="0" bestFit="1" customWidth="1"/>
    <col min="2" max="2" width="11.00390625" style="0" customWidth="1"/>
    <col min="3" max="3" width="6.421875" style="0" customWidth="1"/>
    <col min="5" max="5" width="23.140625" style="0" customWidth="1"/>
    <col min="6" max="6" width="36.421875" style="0" customWidth="1"/>
    <col min="7" max="7" width="10.140625" style="0" customWidth="1"/>
    <col min="8" max="8" width="8.57421875" style="0" customWidth="1"/>
    <col min="9" max="9" width="11.421875" style="105" customWidth="1"/>
    <col min="10" max="11" width="11.421875" style="0" hidden="1" customWidth="1"/>
  </cols>
  <sheetData>
    <row r="1" spans="1:19" ht="33.75">
      <c r="A1" s="133" t="str">
        <f>Saisie!A1</f>
        <v>Championnat Fédéral Individuel Honneur et Promotion Manche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5"/>
      <c r="M1" s="5"/>
      <c r="N1" s="5"/>
      <c r="O1" s="5"/>
      <c r="P1" s="5"/>
      <c r="Q1" s="5"/>
      <c r="R1" s="5"/>
      <c r="S1" s="5"/>
    </row>
    <row r="2" spans="1:19" ht="33.75">
      <c r="A2" s="123" t="str">
        <f>Saisie!A2</f>
        <v>SAINT-LÔ MACAO, le 3 mars 2019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5"/>
      <c r="M2" s="5"/>
      <c r="N2" s="5"/>
      <c r="O2" s="5"/>
      <c r="P2" s="5"/>
      <c r="Q2" s="5"/>
      <c r="R2" s="5"/>
      <c r="S2" s="5"/>
    </row>
    <row r="3" spans="4:19" ht="11.25" customHeight="1">
      <c r="D3" s="4"/>
      <c r="E3" s="4"/>
      <c r="F3" s="4"/>
      <c r="G3" s="4"/>
      <c r="H3" s="4"/>
      <c r="I3" s="98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3.75">
      <c r="A4" s="134" t="s">
        <v>89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5"/>
      <c r="M4" s="5"/>
      <c r="N4" s="5"/>
      <c r="O4" s="5"/>
      <c r="P4" s="5"/>
      <c r="Q4" s="5"/>
      <c r="R4" s="5"/>
      <c r="S4" s="5"/>
    </row>
    <row r="5" spans="4:19" ht="7.5" customHeight="1">
      <c r="D5" s="4"/>
      <c r="E5" s="4"/>
      <c r="F5" s="4"/>
      <c r="G5" s="4"/>
      <c r="H5" s="4"/>
      <c r="I5" s="98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1" ht="12.75">
      <c r="A6" s="58" t="s">
        <v>141</v>
      </c>
      <c r="B6" s="135" t="s">
        <v>109</v>
      </c>
      <c r="C6" s="136"/>
      <c r="D6" s="58" t="s">
        <v>88</v>
      </c>
      <c r="E6" s="58" t="s">
        <v>108</v>
      </c>
      <c r="F6" s="58" t="s">
        <v>74</v>
      </c>
      <c r="G6" s="59" t="s">
        <v>83</v>
      </c>
      <c r="H6" s="59" t="s">
        <v>84</v>
      </c>
      <c r="I6" s="99" t="s">
        <v>85</v>
      </c>
      <c r="J6" s="59" t="s">
        <v>139</v>
      </c>
      <c r="K6" s="59" t="s">
        <v>84</v>
      </c>
    </row>
    <row r="7" spans="1:12" ht="12.75">
      <c r="A7" s="71">
        <v>1</v>
      </c>
      <c r="B7" s="71" t="str">
        <f>IF(Saisie!A9="","",Saisie!A9)</f>
        <v>Promotion</v>
      </c>
      <c r="C7" s="71" t="str">
        <f>Saisie!B9</f>
        <v>H</v>
      </c>
      <c r="D7" s="72" t="str">
        <f>Saisie!C9</f>
        <v>1 12129</v>
      </c>
      <c r="E7" s="72" t="str">
        <f>Saisie!E9</f>
        <v>DUVAL Yannick</v>
      </c>
      <c r="F7" s="72" t="str">
        <f>Saisie!D9</f>
        <v>ECOLE DE BOWLING DE SAINT LO</v>
      </c>
      <c r="G7" s="71">
        <f>Saisie!S9</f>
        <v>9</v>
      </c>
      <c r="H7" s="71">
        <f>Saisie!T9</f>
        <v>1454</v>
      </c>
      <c r="I7" s="100">
        <f>Saisie!U9</f>
        <v>161.55555555555554</v>
      </c>
      <c r="J7" s="71">
        <f>Saisie!V38</f>
        <v>0</v>
      </c>
      <c r="K7" s="71">
        <f>Saisie!W38</f>
        <v>0</v>
      </c>
      <c r="L7" s="107" t="s">
        <v>911</v>
      </c>
    </row>
    <row r="8" spans="1:12" ht="12.75">
      <c r="A8" s="71">
        <v>2</v>
      </c>
      <c r="B8" s="71" t="str">
        <f>IF(Saisie!A25="","",Saisie!A25)</f>
        <v>Promotion</v>
      </c>
      <c r="C8" s="71" t="str">
        <f>Saisie!B25</f>
        <v>H</v>
      </c>
      <c r="D8" s="72" t="str">
        <f>Saisie!C25</f>
        <v>87 53795</v>
      </c>
      <c r="E8" s="72" t="str">
        <f>Saisie!E25</f>
        <v>POIROT Lucien</v>
      </c>
      <c r="F8" s="72" t="str">
        <f>Saisie!D25</f>
        <v>BAD BOYS SAINT-LO</v>
      </c>
      <c r="G8" s="71">
        <f>Saisie!S25</f>
        <v>9</v>
      </c>
      <c r="H8" s="71">
        <f>Saisie!T25</f>
        <v>1436</v>
      </c>
      <c r="I8" s="100">
        <f>Saisie!U25</f>
        <v>159.55555555555554</v>
      </c>
      <c r="J8" s="71">
        <f>Saisie!V28</f>
        <v>0</v>
      </c>
      <c r="K8" s="71">
        <f>Saisie!W28</f>
        <v>1046</v>
      </c>
      <c r="L8" s="107" t="s">
        <v>911</v>
      </c>
    </row>
    <row r="9" spans="1:12" ht="12.75">
      <c r="A9" s="71">
        <v>3</v>
      </c>
      <c r="B9" s="71" t="str">
        <f>IF(Saisie!A10="","",Saisie!A10)</f>
        <v>Promotion</v>
      </c>
      <c r="C9" s="71" t="str">
        <f>Saisie!B10</f>
        <v>H</v>
      </c>
      <c r="D9" s="72" t="str">
        <f>Saisie!C10</f>
        <v>2 64676</v>
      </c>
      <c r="E9" s="72" t="str">
        <f>Saisie!E10</f>
        <v>HORION François</v>
      </c>
      <c r="F9" s="72" t="str">
        <f>Saisie!D10</f>
        <v>BAD BOYS SAINT-LO</v>
      </c>
      <c r="G9" s="71">
        <f>Saisie!S10</f>
        <v>9</v>
      </c>
      <c r="H9" s="71">
        <f>Saisie!T10</f>
        <v>1349</v>
      </c>
      <c r="I9" s="100">
        <f>Saisie!U10</f>
        <v>149.88888888888889</v>
      </c>
      <c r="J9" s="71">
        <f>Saisie!V43</f>
        <v>0</v>
      </c>
      <c r="K9" s="71">
        <f>Saisie!W43</f>
        <v>0</v>
      </c>
      <c r="L9" s="107" t="s">
        <v>911</v>
      </c>
    </row>
    <row r="10" spans="1:12" ht="12.75">
      <c r="A10" s="71">
        <v>4</v>
      </c>
      <c r="B10" s="71" t="str">
        <f>IF(Saisie!A14="","",Saisie!A14)</f>
        <v>Promotion</v>
      </c>
      <c r="C10" s="71" t="str">
        <f>Saisie!B14</f>
        <v>H</v>
      </c>
      <c r="D10" s="72" t="str">
        <f>Saisie!C14</f>
        <v>12 103638</v>
      </c>
      <c r="E10" s="72" t="str">
        <f>Saisie!E14</f>
        <v>LEGUERRIER Mathias</v>
      </c>
      <c r="F10" s="72" t="str">
        <f>Saisie!D14</f>
        <v>BOWLING CLUB CHERBOURG</v>
      </c>
      <c r="G10" s="71">
        <f>Saisie!S14</f>
        <v>9</v>
      </c>
      <c r="H10" s="71">
        <f>Saisie!T14</f>
        <v>1320</v>
      </c>
      <c r="I10" s="100">
        <f>Saisie!U14</f>
        <v>146.66666666666666</v>
      </c>
      <c r="J10" s="71">
        <f>Saisie!V27</f>
        <v>0</v>
      </c>
      <c r="K10" s="71">
        <f>Saisie!W27</f>
        <v>1546</v>
      </c>
      <c r="L10" s="107" t="s">
        <v>911</v>
      </c>
    </row>
    <row r="11" spans="1:12" ht="12.75">
      <c r="A11" s="71">
        <v>5</v>
      </c>
      <c r="B11" s="71" t="str">
        <f>IF(Saisie!A19="","",Saisie!A19)</f>
        <v>Promotion</v>
      </c>
      <c r="C11" s="71" t="str">
        <f>Saisie!B19</f>
        <v>H</v>
      </c>
      <c r="D11" s="72" t="str">
        <f>Saisie!C19</f>
        <v>17 111362</v>
      </c>
      <c r="E11" s="72" t="str">
        <f>Saisie!E19</f>
        <v>MAINCENT Dominique</v>
      </c>
      <c r="F11" s="72" t="str">
        <f>Saisie!D19</f>
        <v>ECOLE DE BOWLING DE SAINT LO</v>
      </c>
      <c r="G11" s="71">
        <f>Saisie!S19</f>
        <v>9</v>
      </c>
      <c r="H11" s="71">
        <f>Saisie!T19</f>
        <v>1208</v>
      </c>
      <c r="I11" s="100">
        <f>Saisie!U19</f>
        <v>134.22222222222223</v>
      </c>
      <c r="J11" s="71">
        <f>Saisie!V17</f>
        <v>0</v>
      </c>
      <c r="K11" s="71">
        <f>Saisie!W17</f>
        <v>1628</v>
      </c>
      <c r="L11" s="107" t="s">
        <v>911</v>
      </c>
    </row>
    <row r="12" spans="1:12" ht="12.75">
      <c r="A12" s="71">
        <v>6</v>
      </c>
      <c r="B12" s="71" t="str">
        <f>IF(Saisie!A28="","",Saisie!A28)</f>
        <v>Promotion</v>
      </c>
      <c r="C12" s="71" t="str">
        <f>Saisie!B28</f>
        <v>H</v>
      </c>
      <c r="D12" s="72" t="str">
        <f>Saisie!C28</f>
        <v>10 99412</v>
      </c>
      <c r="E12" s="72" t="str">
        <f>Saisie!E28</f>
        <v>TAPIN Michel</v>
      </c>
      <c r="F12" s="72" t="str">
        <f>Saisie!D28</f>
        <v>ECOLE DE BOWLING DE SAINT LO</v>
      </c>
      <c r="G12" s="71">
        <f>Saisie!S28</f>
        <v>9</v>
      </c>
      <c r="H12" s="71">
        <f>Saisie!T28</f>
        <v>1046</v>
      </c>
      <c r="I12" s="100">
        <f>Saisie!U28</f>
        <v>116.22222222222223</v>
      </c>
      <c r="J12" s="71">
        <f>Saisie!V16</f>
        <v>0</v>
      </c>
      <c r="K12" s="71">
        <f>Saisie!W16</f>
        <v>1373</v>
      </c>
      <c r="L12" s="107" t="s">
        <v>911</v>
      </c>
    </row>
    <row r="13" spans="1:12" ht="12.75">
      <c r="A13" s="71">
        <v>7</v>
      </c>
      <c r="B13" s="71" t="str">
        <f>IF(Saisie!A24="","",Saisie!A24)</f>
        <v>Promotion</v>
      </c>
      <c r="C13" s="71" t="str">
        <f>Saisie!B24</f>
        <v>H</v>
      </c>
      <c r="D13" s="72" t="str">
        <f>Saisie!C24</f>
        <v>18 113810</v>
      </c>
      <c r="E13" s="72" t="str">
        <f>Saisie!E24</f>
        <v>PICARDO Sully</v>
      </c>
      <c r="F13" s="72" t="str">
        <f>Saisie!D24</f>
        <v>BOWLING CLUB CHERBOURG</v>
      </c>
      <c r="G13" s="71">
        <f>Saisie!S24</f>
        <v>9</v>
      </c>
      <c r="H13" s="71">
        <f>Saisie!T24</f>
        <v>1042</v>
      </c>
      <c r="I13" s="100">
        <f>Saisie!U24</f>
        <v>115.77777777777777</v>
      </c>
      <c r="J13" s="71">
        <f>Saisie!V47</f>
        <v>0</v>
      </c>
      <c r="K13" s="71">
        <f>Saisie!W47</f>
        <v>0</v>
      </c>
      <c r="L13" s="107"/>
    </row>
    <row r="14" spans="1:12" ht="12.75">
      <c r="A14" s="92">
        <v>1</v>
      </c>
      <c r="B14" s="92" t="str">
        <f>IF(Saisie!A18="","",Saisie!A18)</f>
        <v>Promotion</v>
      </c>
      <c r="C14" s="92" t="str">
        <f>Saisie!B18</f>
        <v>F</v>
      </c>
      <c r="D14" s="93" t="str">
        <f>Saisie!C18</f>
        <v>18 114473</v>
      </c>
      <c r="E14" s="93" t="str">
        <f>Saisie!E18</f>
        <v>MADELAINE Sabrina</v>
      </c>
      <c r="F14" s="93" t="str">
        <f>Saisie!D18</f>
        <v>BAD BOYS SAINT-LO</v>
      </c>
      <c r="G14" s="92">
        <f>Saisie!S18</f>
        <v>9</v>
      </c>
      <c r="H14" s="92">
        <f>Saisie!T18</f>
        <v>1358</v>
      </c>
      <c r="I14" s="101">
        <f>Saisie!U18</f>
        <v>150.88888888888889</v>
      </c>
      <c r="J14" s="92">
        <f>Saisie!V13</f>
        <v>0</v>
      </c>
      <c r="K14" s="92">
        <f>Saisie!W13</f>
        <v>1239</v>
      </c>
      <c r="L14" s="107" t="s">
        <v>912</v>
      </c>
    </row>
    <row r="15" spans="1:12" ht="12.75">
      <c r="A15" s="92">
        <v>2</v>
      </c>
      <c r="B15" s="92" t="str">
        <f>IF(Saisie!A8="","",Saisie!A8)</f>
        <v>Promotion</v>
      </c>
      <c r="C15" s="92" t="str">
        <f>Saisie!B8</f>
        <v>F</v>
      </c>
      <c r="D15" s="93" t="str">
        <f>Saisie!C8</f>
        <v>16 108723</v>
      </c>
      <c r="E15" s="93" t="str">
        <f>Saisie!E8</f>
        <v>DRIEU Stéphanie</v>
      </c>
      <c r="F15" s="93" t="str">
        <f>Saisie!D8</f>
        <v>BOWLING CLUB CHERBOURG</v>
      </c>
      <c r="G15" s="92">
        <f>Saisie!S8</f>
        <v>9</v>
      </c>
      <c r="H15" s="92">
        <f>Saisie!T8</f>
        <v>1225</v>
      </c>
      <c r="I15" s="101">
        <f>Saisie!U8</f>
        <v>136.11111111111111</v>
      </c>
      <c r="J15" s="92">
        <f>Saisie!V18</f>
        <v>0</v>
      </c>
      <c r="K15" s="92">
        <f>Saisie!W18</f>
        <v>1358</v>
      </c>
      <c r="L15" s="107" t="s">
        <v>912</v>
      </c>
    </row>
    <row r="16" spans="1:12" ht="12.75">
      <c r="A16" s="92">
        <v>3</v>
      </c>
      <c r="B16" s="92" t="str">
        <f>IF(Saisie!A6="","",Saisie!A6)</f>
        <v>Promotion</v>
      </c>
      <c r="C16" s="92" t="str">
        <f>Saisie!B6</f>
        <v>F</v>
      </c>
      <c r="D16" s="93" t="str">
        <f>Saisie!C6</f>
        <v>15 108166</v>
      </c>
      <c r="E16" s="93" t="str">
        <f>Saisie!E6</f>
        <v>ASSELIN Line</v>
      </c>
      <c r="F16" s="93" t="str">
        <f>Saisie!D6</f>
        <v>BAD BOYS SAINT-LO</v>
      </c>
      <c r="G16" s="92">
        <f>Saisie!S6</f>
        <v>9</v>
      </c>
      <c r="H16" s="92">
        <f>Saisie!T6</f>
        <v>1221</v>
      </c>
      <c r="I16" s="101">
        <f>Saisie!U6</f>
        <v>135.66666666666666</v>
      </c>
      <c r="J16" s="92">
        <f>Saisie!V6</f>
        <v>0</v>
      </c>
      <c r="K16" s="92">
        <f>Saisie!W6</f>
        <v>1221</v>
      </c>
      <c r="L16" s="107" t="s">
        <v>912</v>
      </c>
    </row>
    <row r="17" spans="1:12" ht="12.75">
      <c r="A17" s="92">
        <v>4</v>
      </c>
      <c r="B17" s="92" t="str">
        <f>IF(Saisie!A26="","",Saisie!A26)</f>
        <v>Promotion</v>
      </c>
      <c r="C17" s="92" t="str">
        <f>Saisie!B26</f>
        <v>F</v>
      </c>
      <c r="D17" s="93" t="str">
        <f>Saisie!C26</f>
        <v>19 115224</v>
      </c>
      <c r="E17" s="93" t="str">
        <f>Saisie!E26</f>
        <v>RIOU Nathalie</v>
      </c>
      <c r="F17" s="93" t="str">
        <f>Saisie!D26</f>
        <v>ECOLE DE BOWLING DE SAINT LO</v>
      </c>
      <c r="G17" s="92">
        <f>Saisie!S26</f>
        <v>9</v>
      </c>
      <c r="H17" s="92">
        <f>Saisie!T26</f>
        <v>1209</v>
      </c>
      <c r="I17" s="101">
        <f>Saisie!U26</f>
        <v>134.33333333333334</v>
      </c>
      <c r="J17" s="92">
        <f>Saisie!V15</f>
        <v>0</v>
      </c>
      <c r="K17" s="92">
        <f>Saisie!W15</f>
        <v>1129</v>
      </c>
      <c r="L17" s="107" t="s">
        <v>912</v>
      </c>
    </row>
    <row r="18" spans="1:12" ht="12.75">
      <c r="A18" s="92">
        <v>5</v>
      </c>
      <c r="B18" s="92" t="str">
        <f>IF(Saisie!A30="","",Saisie!A30)</f>
        <v>Promotion</v>
      </c>
      <c r="C18" s="92" t="str">
        <f>Saisie!B30</f>
        <v>F</v>
      </c>
      <c r="D18" s="93" t="str">
        <f>Saisie!C30</f>
        <v>7 93181</v>
      </c>
      <c r="E18" s="93" t="str">
        <f>Saisie!E30</f>
        <v>VERNAY Annie</v>
      </c>
      <c r="F18" s="93" t="str">
        <f>Saisie!D30</f>
        <v>BAD BOYS SAINT-LO</v>
      </c>
      <c r="G18" s="92">
        <f>Saisie!S30</f>
        <v>9</v>
      </c>
      <c r="H18" s="92">
        <f>Saisie!T30</f>
        <v>1074</v>
      </c>
      <c r="I18" s="101">
        <f>Saisie!U30</f>
        <v>119.33333333333333</v>
      </c>
      <c r="J18" s="92">
        <f>Saisie!V44</f>
        <v>0</v>
      </c>
      <c r="K18" s="92">
        <f>Saisie!W44</f>
        <v>0</v>
      </c>
      <c r="L18" s="107"/>
    </row>
    <row r="19" spans="1:12" ht="12.75">
      <c r="A19" s="94">
        <v>1</v>
      </c>
      <c r="B19" s="94" t="str">
        <f>IF(Saisie!A17="","",Saisie!A17)</f>
        <v>Honneur</v>
      </c>
      <c r="C19" s="94" t="str">
        <f>Saisie!B17</f>
        <v>H</v>
      </c>
      <c r="D19" s="95" t="str">
        <f>Saisie!C17</f>
        <v>18 113630</v>
      </c>
      <c r="E19" s="95" t="str">
        <f>Saisie!E17</f>
        <v>LEPELLETIER Guillaume</v>
      </c>
      <c r="F19" s="95" t="str">
        <f>Saisie!D17</f>
        <v>BAD BOYS SAINT-LO</v>
      </c>
      <c r="G19" s="94">
        <f>Saisie!S17</f>
        <v>9</v>
      </c>
      <c r="H19" s="94">
        <f>Saisie!T17</f>
        <v>1628</v>
      </c>
      <c r="I19" s="102">
        <f>Saisie!U17</f>
        <v>180.88888888888889</v>
      </c>
      <c r="J19" s="94">
        <f>Saisie!V20</f>
        <v>0</v>
      </c>
      <c r="K19" s="94">
        <f>Saisie!W20</f>
        <v>1321</v>
      </c>
      <c r="L19" s="107" t="s">
        <v>911</v>
      </c>
    </row>
    <row r="20" spans="1:12" ht="12.75">
      <c r="A20" s="94">
        <v>2</v>
      </c>
      <c r="B20" s="94" t="str">
        <f>IF(Saisie!A27="","",Saisie!A27)</f>
        <v>Honneur</v>
      </c>
      <c r="C20" s="94" t="str">
        <f>Saisie!B27</f>
        <v>H</v>
      </c>
      <c r="D20" s="95" t="str">
        <f>Saisie!C27</f>
        <v>98 61046</v>
      </c>
      <c r="E20" s="95" t="str">
        <f>Saisie!E27</f>
        <v>RODRIGUES Jean</v>
      </c>
      <c r="F20" s="95" t="str">
        <f>Saisie!D27</f>
        <v>BOWLING CLUB CHERBOURG</v>
      </c>
      <c r="G20" s="94">
        <f>Saisie!S27</f>
        <v>9</v>
      </c>
      <c r="H20" s="94">
        <f>Saisie!T27</f>
        <v>1546</v>
      </c>
      <c r="I20" s="102">
        <f>Saisie!U27</f>
        <v>171.77777777777777</v>
      </c>
      <c r="J20" s="94">
        <f>Saisie!V35</f>
        <v>0</v>
      </c>
      <c r="K20" s="94">
        <f>Saisie!W35</f>
        <v>0</v>
      </c>
      <c r="L20" s="107" t="s">
        <v>911</v>
      </c>
    </row>
    <row r="21" spans="1:12" ht="12.75">
      <c r="A21" s="94">
        <v>3</v>
      </c>
      <c r="B21" s="94" t="str">
        <f>IF(Saisie!A7="","",Saisie!A7)</f>
        <v>Honneur</v>
      </c>
      <c r="C21" s="94" t="str">
        <f>Saisie!B7</f>
        <v>H</v>
      </c>
      <c r="D21" s="95" t="str">
        <f>Saisie!C7</f>
        <v>9 97589</v>
      </c>
      <c r="E21" s="95" t="str">
        <f>Saisie!E7</f>
        <v>BREMOND Michel</v>
      </c>
      <c r="F21" s="95" t="str">
        <f>Saisie!D7</f>
        <v>BOWLING CLUB CHERBOURG</v>
      </c>
      <c r="G21" s="94">
        <f>Saisie!S7</f>
        <v>9</v>
      </c>
      <c r="H21" s="94">
        <f>Saisie!T7</f>
        <v>1353</v>
      </c>
      <c r="I21" s="102">
        <f>Saisie!U7</f>
        <v>150.33333333333334</v>
      </c>
      <c r="J21" s="94">
        <f>Saisie!V11</f>
        <v>0</v>
      </c>
      <c r="K21" s="94">
        <f>Saisie!W11</f>
        <v>1323</v>
      </c>
      <c r="L21" s="107" t="s">
        <v>911</v>
      </c>
    </row>
    <row r="22" spans="1:12" ht="12.75">
      <c r="A22" s="94">
        <v>4</v>
      </c>
      <c r="B22" s="94" t="str">
        <f>IF(Saisie!A21="","",Saisie!A21)</f>
        <v>Honneur</v>
      </c>
      <c r="C22" s="94" t="str">
        <f>Saisie!B21</f>
        <v>H</v>
      </c>
      <c r="D22" s="95" t="str">
        <f>Saisie!C21</f>
        <v>99 61778</v>
      </c>
      <c r="E22" s="95" t="str">
        <f>Saisie!E21</f>
        <v>MESNIL Bernard</v>
      </c>
      <c r="F22" s="95" t="str">
        <f>Saisie!D21</f>
        <v>BOWLING CLUB CHERBOURG</v>
      </c>
      <c r="G22" s="94">
        <f>Saisie!S21</f>
        <v>9</v>
      </c>
      <c r="H22" s="94">
        <f>Saisie!T21</f>
        <v>1345</v>
      </c>
      <c r="I22" s="102">
        <f>Saisie!U21</f>
        <v>149.44444444444446</v>
      </c>
      <c r="J22" s="94">
        <f>Saisie!V42</f>
        <v>0</v>
      </c>
      <c r="K22" s="94">
        <f>Saisie!W42</f>
        <v>0</v>
      </c>
      <c r="L22" s="107" t="s">
        <v>911</v>
      </c>
    </row>
    <row r="23" spans="1:12" ht="12.75">
      <c r="A23" s="94">
        <v>5</v>
      </c>
      <c r="B23" s="94" t="str">
        <f>IF(Saisie!A12="","",Saisie!A12)</f>
        <v>Honneur</v>
      </c>
      <c r="C23" s="94" t="str">
        <f>Saisie!B12</f>
        <v>H</v>
      </c>
      <c r="D23" s="95" t="str">
        <f>Saisie!C12</f>
        <v>12 104441</v>
      </c>
      <c r="E23" s="95" t="str">
        <f>Saisie!E12</f>
        <v>LECARPENTIER Nathan</v>
      </c>
      <c r="F23" s="95" t="str">
        <f>Saisie!D12</f>
        <v>ECOLE DE BOWLING DE SAINT LO</v>
      </c>
      <c r="G23" s="94">
        <f>Saisie!S12</f>
        <v>9</v>
      </c>
      <c r="H23" s="94">
        <f>Saisie!T12</f>
        <v>1173</v>
      </c>
      <c r="I23" s="102">
        <f>Saisie!U12</f>
        <v>130.33333333333334</v>
      </c>
      <c r="J23" s="94">
        <f>Saisie!V10</f>
        <v>0</v>
      </c>
      <c r="K23" s="94">
        <f>Saisie!W10</f>
        <v>1349</v>
      </c>
      <c r="L23" s="107"/>
    </row>
    <row r="24" spans="1:12" ht="12.75">
      <c r="A24" s="96">
        <v>1</v>
      </c>
      <c r="B24" s="96" t="str">
        <f>IF(Saisie!A16="","",Saisie!A16)</f>
        <v>Honneur</v>
      </c>
      <c r="C24" s="96" t="str">
        <f>Saisie!B16</f>
        <v>F</v>
      </c>
      <c r="D24" s="97" t="str">
        <f>Saisie!C16</f>
        <v>12 104414</v>
      </c>
      <c r="E24" s="97" t="str">
        <f>Saisie!E16</f>
        <v>LELERRE Françoise</v>
      </c>
      <c r="F24" s="97" t="str">
        <f>Saisie!D16</f>
        <v>BOWLING CLUB CHERBOURG</v>
      </c>
      <c r="G24" s="96">
        <f>Saisie!S16</f>
        <v>9</v>
      </c>
      <c r="H24" s="96">
        <f>Saisie!T16</f>
        <v>1373</v>
      </c>
      <c r="I24" s="103">
        <f>Saisie!U16</f>
        <v>152.55555555555554</v>
      </c>
      <c r="J24" s="96">
        <f>Saisie!V25</f>
        <v>0</v>
      </c>
      <c r="K24" s="96">
        <f>Saisie!W25</f>
        <v>1436</v>
      </c>
      <c r="L24" s="107" t="s">
        <v>912</v>
      </c>
    </row>
    <row r="25" spans="1:12" ht="12.75">
      <c r="A25" s="96">
        <v>2</v>
      </c>
      <c r="B25" s="96" t="str">
        <f>IF(Saisie!A22="","",Saisie!A22)</f>
        <v>Honneur</v>
      </c>
      <c r="C25" s="96" t="str">
        <f>Saisie!B22</f>
        <v>F</v>
      </c>
      <c r="D25" s="97" t="str">
        <f>Saisie!C22</f>
        <v>99 61779</v>
      </c>
      <c r="E25" s="97" t="str">
        <f>Saisie!E22</f>
        <v>MESNIL Mauricette</v>
      </c>
      <c r="F25" s="97" t="str">
        <f>Saisie!D22</f>
        <v>BOWLING CLUB CHERBOURG</v>
      </c>
      <c r="G25" s="96">
        <f>Saisie!S22</f>
        <v>9</v>
      </c>
      <c r="H25" s="96">
        <f>Saisie!T22</f>
        <v>1333</v>
      </c>
      <c r="I25" s="103">
        <f>Saisie!U22</f>
        <v>148.11111111111111</v>
      </c>
      <c r="J25" s="96">
        <f>Saisie!V39</f>
        <v>0</v>
      </c>
      <c r="K25" s="96">
        <f>Saisie!W39</f>
        <v>0</v>
      </c>
      <c r="L25" s="107" t="s">
        <v>912</v>
      </c>
    </row>
    <row r="26" spans="1:12" ht="12.75">
      <c r="A26" s="96">
        <v>3</v>
      </c>
      <c r="B26" s="96" t="str">
        <f>IF(Saisie!A11="","",Saisie!A11)</f>
        <v>Honneur</v>
      </c>
      <c r="C26" s="96" t="str">
        <f>Saisie!B11</f>
        <v>F</v>
      </c>
      <c r="D26" s="97" t="str">
        <f>Saisie!C11</f>
        <v>13 105577</v>
      </c>
      <c r="E26" s="97" t="str">
        <f>Saisie!E11</f>
        <v>LAROQUE Elisabeth</v>
      </c>
      <c r="F26" s="97" t="str">
        <f>Saisie!D11</f>
        <v>BAD BOYS SAINT-LO</v>
      </c>
      <c r="G26" s="96">
        <f>Saisie!S11</f>
        <v>9</v>
      </c>
      <c r="H26" s="96">
        <f>Saisie!T11</f>
        <v>1323</v>
      </c>
      <c r="I26" s="103">
        <f>Saisie!U11</f>
        <v>147</v>
      </c>
      <c r="J26" s="96">
        <f>Saisie!V26</f>
        <v>0</v>
      </c>
      <c r="K26" s="96">
        <f>Saisie!W26</f>
        <v>1209</v>
      </c>
      <c r="L26" s="107" t="s">
        <v>912</v>
      </c>
    </row>
    <row r="27" spans="1:12" ht="12.75">
      <c r="A27" s="96">
        <v>4</v>
      </c>
      <c r="B27" s="96" t="str">
        <f>IF(Saisie!A20="","",Saisie!A20)</f>
        <v>Honneur</v>
      </c>
      <c r="C27" s="96" t="str">
        <f>Saisie!B20</f>
        <v>F</v>
      </c>
      <c r="D27" s="97" t="str">
        <f>Saisie!C20</f>
        <v>12 104443</v>
      </c>
      <c r="E27" s="97" t="str">
        <f>Saisie!E20</f>
        <v>MAINCENT Sylvie</v>
      </c>
      <c r="F27" s="97" t="str">
        <f>Saisie!D20</f>
        <v>ECOLE DE BOWLING DE SAINT LO</v>
      </c>
      <c r="G27" s="96">
        <f>Saisie!S20</f>
        <v>9</v>
      </c>
      <c r="H27" s="96">
        <f>Saisie!T20</f>
        <v>1321</v>
      </c>
      <c r="I27" s="103">
        <f>Saisie!U20</f>
        <v>146.77777777777777</v>
      </c>
      <c r="J27" s="96">
        <f>Saisie!V12</f>
        <v>0</v>
      </c>
      <c r="K27" s="96">
        <f>Saisie!W12</f>
        <v>1173</v>
      </c>
      <c r="L27" s="107" t="s">
        <v>912</v>
      </c>
    </row>
    <row r="28" spans="1:12" ht="12.75">
      <c r="A28" s="96">
        <v>5</v>
      </c>
      <c r="B28" s="96" t="str">
        <f>IF(Saisie!A13="","",Saisie!A13)</f>
        <v>Honneur</v>
      </c>
      <c r="C28" s="96" t="str">
        <f>Saisie!B13</f>
        <v>F</v>
      </c>
      <c r="D28" s="97" t="str">
        <f>Saisie!C13</f>
        <v>18 113518</v>
      </c>
      <c r="E28" s="97" t="str">
        <f>Saisie!E13</f>
        <v>LECORDIER Lolita</v>
      </c>
      <c r="F28" s="97" t="str">
        <f>Saisie!D13</f>
        <v>BAD BOYS SAINT-LO</v>
      </c>
      <c r="G28" s="96">
        <f>Saisie!S13</f>
        <v>9</v>
      </c>
      <c r="H28" s="96">
        <f>Saisie!T13</f>
        <v>1239</v>
      </c>
      <c r="I28" s="103">
        <f>Saisie!U13</f>
        <v>137.66666666666666</v>
      </c>
      <c r="J28" s="96">
        <f>Saisie!V22</f>
        <v>0</v>
      </c>
      <c r="K28" s="96">
        <f>Saisie!W22</f>
        <v>1333</v>
      </c>
      <c r="L28" s="107" t="s">
        <v>912</v>
      </c>
    </row>
    <row r="29" spans="1:12" ht="12.75">
      <c r="A29" s="96">
        <v>6</v>
      </c>
      <c r="B29" s="96" t="str">
        <f>IF(Saisie!A29="","",Saisie!A29)</f>
        <v>Honneur</v>
      </c>
      <c r="C29" s="96" t="str">
        <f>Saisie!B29</f>
        <v>F</v>
      </c>
      <c r="D29" s="97" t="str">
        <f>Saisie!C29</f>
        <v>99 61777</v>
      </c>
      <c r="E29" s="97" t="str">
        <f>Saisie!E29</f>
        <v>TRUDELLE Louisette</v>
      </c>
      <c r="F29" s="97" t="str">
        <f>Saisie!D29</f>
        <v>BOWLING CLUB CHERBOURG</v>
      </c>
      <c r="G29" s="96">
        <f>Saisie!S29</f>
        <v>9</v>
      </c>
      <c r="H29" s="96">
        <f>Saisie!T29</f>
        <v>1154</v>
      </c>
      <c r="I29" s="103">
        <f>Saisie!U29</f>
        <v>128.22222222222223</v>
      </c>
      <c r="J29" s="96">
        <f>Saisie!V49</f>
        <v>0</v>
      </c>
      <c r="K29" s="96">
        <f>Saisie!W49</f>
        <v>0</v>
      </c>
      <c r="L29" s="107" t="s">
        <v>912</v>
      </c>
    </row>
    <row r="30" spans="1:12" ht="12.75">
      <c r="A30" s="96">
        <v>7</v>
      </c>
      <c r="B30" s="96" t="str">
        <f>IF(Saisie!A23="","",Saisie!A23)</f>
        <v>Honneur</v>
      </c>
      <c r="C30" s="96" t="str">
        <f>Saisie!B23</f>
        <v>F</v>
      </c>
      <c r="D30" s="97" t="str">
        <f>Saisie!C23</f>
        <v>2 63424</v>
      </c>
      <c r="E30" s="97" t="str">
        <f>Saisie!E23</f>
        <v>MOLLE Claudine</v>
      </c>
      <c r="F30" s="97" t="str">
        <f>Saisie!D23</f>
        <v>BOWLING CLUB CHERBOURG</v>
      </c>
      <c r="G30" s="96">
        <f>Saisie!S23</f>
        <v>9</v>
      </c>
      <c r="H30" s="96">
        <f>Saisie!T23</f>
        <v>1142</v>
      </c>
      <c r="I30" s="103">
        <f>Saisie!U23</f>
        <v>126.88888888888889</v>
      </c>
      <c r="J30" s="96">
        <f>Saisie!V41</f>
        <v>0</v>
      </c>
      <c r="K30" s="96">
        <f>Saisie!W41</f>
        <v>0</v>
      </c>
      <c r="L30" s="107"/>
    </row>
    <row r="31" spans="1:12" ht="12.75">
      <c r="A31" s="96">
        <v>8</v>
      </c>
      <c r="B31" s="96" t="str">
        <f>IF(Saisie!A15="","",Saisie!A15)</f>
        <v>Honneur</v>
      </c>
      <c r="C31" s="96" t="str">
        <f>Saisie!B15</f>
        <v>F</v>
      </c>
      <c r="D31" s="97" t="str">
        <f>Saisie!C15</f>
        <v>12 104413</v>
      </c>
      <c r="E31" s="97" t="str">
        <f>Saisie!E15</f>
        <v>LELERRE Catherine</v>
      </c>
      <c r="F31" s="97" t="str">
        <f>Saisie!D15</f>
        <v>BOWLING CLUB CHERBOURG</v>
      </c>
      <c r="G31" s="96">
        <f>Saisie!S15</f>
        <v>9</v>
      </c>
      <c r="H31" s="96">
        <f>Saisie!T15</f>
        <v>1129</v>
      </c>
      <c r="I31" s="103">
        <f>Saisie!U15</f>
        <v>125.44444444444444</v>
      </c>
      <c r="J31" s="96">
        <f>Saisie!V7</f>
        <v>0</v>
      </c>
      <c r="K31" s="96">
        <f>Saisie!W7</f>
        <v>1353</v>
      </c>
      <c r="L31" s="107"/>
    </row>
    <row r="32" spans="1:11" ht="12.75">
      <c r="A32" s="96">
        <v>7</v>
      </c>
      <c r="B32" s="68">
        <f>IF(Saisie!A32="","",Saisie!A32)</f>
      </c>
      <c r="C32" s="68">
        <f>Saisie!B32</f>
      </c>
      <c r="D32" s="69">
        <f>Saisie!C32</f>
        <v>0</v>
      </c>
      <c r="E32" s="69">
        <f>Saisie!E32</f>
      </c>
      <c r="F32" s="69">
        <f>Saisie!D32</f>
      </c>
      <c r="G32" s="68">
        <f>Saisie!S32</f>
        <v>0</v>
      </c>
      <c r="H32" s="68">
        <f>Saisie!T32</f>
        <v>0</v>
      </c>
      <c r="I32" s="104">
        <f>Saisie!U32</f>
        <v>0</v>
      </c>
      <c r="J32" s="68">
        <f>Saisie!V23</f>
        <v>0</v>
      </c>
      <c r="K32" s="68">
        <f>Saisie!W23</f>
        <v>1142</v>
      </c>
    </row>
    <row r="33" spans="1:11" ht="12.75">
      <c r="A33" s="96">
        <v>8</v>
      </c>
      <c r="B33" s="68">
        <f>IF(Saisie!A31="","",Saisie!A31)</f>
      </c>
      <c r="C33" s="68">
        <f>Saisie!B31</f>
      </c>
      <c r="D33" s="69">
        <f>Saisie!C31</f>
        <v>0</v>
      </c>
      <c r="E33" s="69">
        <f>Saisie!E31</f>
      </c>
      <c r="F33" s="69">
        <f>Saisie!D31</f>
      </c>
      <c r="G33" s="68">
        <f>Saisie!S31</f>
        <v>0</v>
      </c>
      <c r="H33" s="68">
        <f>Saisie!T31</f>
        <v>0</v>
      </c>
      <c r="I33" s="104">
        <f>Saisie!U31</f>
        <v>0</v>
      </c>
      <c r="J33" s="68">
        <f>Saisie!V37</f>
        <v>0</v>
      </c>
      <c r="K33" s="68">
        <f>Saisie!W37</f>
        <v>0</v>
      </c>
    </row>
    <row r="34" spans="1:12" ht="12.75">
      <c r="A34" s="96">
        <v>9</v>
      </c>
      <c r="B34" s="68">
        <f>IF(Saisie!A33="","",Saisie!A33)</f>
      </c>
      <c r="C34" s="68">
        <f>Saisie!B33</f>
      </c>
      <c r="D34" s="69">
        <f>Saisie!C33</f>
        <v>0</v>
      </c>
      <c r="E34" s="69">
        <f>Saisie!E33</f>
      </c>
      <c r="F34" s="69">
        <f>Saisie!D33</f>
      </c>
      <c r="G34" s="68">
        <f>Saisie!S33</f>
        <v>0</v>
      </c>
      <c r="H34" s="68">
        <f>Saisie!T33</f>
        <v>0</v>
      </c>
      <c r="I34" s="104">
        <f>Saisie!U33</f>
        <v>0</v>
      </c>
      <c r="J34" s="68">
        <f>Saisie!V9</f>
        <v>0</v>
      </c>
      <c r="K34" s="68">
        <f>Saisie!W9</f>
        <v>1454</v>
      </c>
      <c r="L34" s="106"/>
    </row>
    <row r="35" spans="1:12" ht="12.75">
      <c r="A35" s="96">
        <v>16</v>
      </c>
      <c r="B35" s="68">
        <f>IF(Saisie!A35="","",Saisie!A35)</f>
      </c>
      <c r="C35" s="68">
        <f>Saisie!B35</f>
      </c>
      <c r="D35" s="69">
        <f>Saisie!C35</f>
        <v>0</v>
      </c>
      <c r="E35" s="69">
        <f>Saisie!E35</f>
      </c>
      <c r="F35" s="69">
        <f>Saisie!D35</f>
      </c>
      <c r="G35" s="68">
        <f>Saisie!S35</f>
        <v>0</v>
      </c>
      <c r="H35" s="68">
        <f>Saisie!T35</f>
        <v>0</v>
      </c>
      <c r="I35" s="104">
        <f>Saisie!U35</f>
        <v>0</v>
      </c>
      <c r="J35" s="68">
        <f>Saisie!V46</f>
        <v>0</v>
      </c>
      <c r="K35" s="68">
        <f>Saisie!W46</f>
        <v>0</v>
      </c>
      <c r="L35" s="106"/>
    </row>
    <row r="36" spans="1:12" ht="12.75">
      <c r="A36" s="96">
        <v>17</v>
      </c>
      <c r="B36" s="68">
        <f>IF(Saisie!A34="","",Saisie!A34)</f>
      </c>
      <c r="C36" s="68">
        <f>Saisie!B34</f>
      </c>
      <c r="D36" s="69">
        <f>Saisie!C34</f>
        <v>0</v>
      </c>
      <c r="E36" s="69">
        <f>Saisie!E34</f>
      </c>
      <c r="F36" s="69">
        <f>Saisie!D34</f>
      </c>
      <c r="G36" s="68">
        <f>Saisie!S34</f>
        <v>0</v>
      </c>
      <c r="H36" s="68">
        <f>Saisie!T34</f>
        <v>0</v>
      </c>
      <c r="I36" s="104">
        <f>Saisie!U34</f>
        <v>0</v>
      </c>
      <c r="J36" s="68">
        <f>Saisie!V8</f>
        <v>0</v>
      </c>
      <c r="K36" s="68">
        <f>Saisie!W8</f>
        <v>1225</v>
      </c>
      <c r="L36" s="106"/>
    </row>
    <row r="37" spans="1:12" ht="12.75">
      <c r="A37" s="96">
        <v>18</v>
      </c>
      <c r="B37" s="68">
        <f>IF(Saisie!A36="","",Saisie!A36)</f>
      </c>
      <c r="C37" s="68">
        <f>Saisie!B36</f>
      </c>
      <c r="D37" s="69">
        <f>Saisie!C36</f>
        <v>0</v>
      </c>
      <c r="E37" s="69">
        <f>Saisie!E36</f>
      </c>
      <c r="F37" s="69">
        <f>Saisie!D36</f>
      </c>
      <c r="G37" s="68">
        <f>Saisie!S36</f>
        <v>0</v>
      </c>
      <c r="H37" s="68">
        <f>Saisie!T36</f>
        <v>0</v>
      </c>
      <c r="I37" s="104">
        <f>Saisie!U36</f>
        <v>0</v>
      </c>
      <c r="J37" s="68">
        <f>Saisie!V34</f>
        <v>0</v>
      </c>
      <c r="K37" s="68">
        <f>Saisie!W34</f>
        <v>0</v>
      </c>
      <c r="L37" s="107"/>
    </row>
    <row r="38" spans="1:12" ht="12.75">
      <c r="A38" s="68"/>
      <c r="B38" s="68">
        <f>IF(Saisie!A37="","",Saisie!A37)</f>
      </c>
      <c r="C38" s="68">
        <f>Saisie!B37</f>
      </c>
      <c r="D38" s="69">
        <f>Saisie!C37</f>
        <v>0</v>
      </c>
      <c r="E38" s="69">
        <f>Saisie!E37</f>
      </c>
      <c r="F38" s="69">
        <f>Saisie!D37</f>
      </c>
      <c r="G38" s="68">
        <f>Saisie!S37</f>
        <v>0</v>
      </c>
      <c r="H38" s="68">
        <f>Saisie!T37</f>
        <v>0</v>
      </c>
      <c r="I38" s="104">
        <f>Saisie!U37</f>
        <v>0</v>
      </c>
      <c r="J38" s="68">
        <f>Saisie!V19</f>
        <v>0</v>
      </c>
      <c r="K38" s="68">
        <f>Saisie!W19</f>
        <v>1208</v>
      </c>
      <c r="L38" s="107"/>
    </row>
    <row r="39" spans="1:12" ht="12.75">
      <c r="A39" s="68"/>
      <c r="B39" s="68">
        <f>IF(Saisie!A39="","",Saisie!A39)</f>
      </c>
      <c r="C39" s="68">
        <f>Saisie!B39</f>
      </c>
      <c r="D39" s="69">
        <f>Saisie!C39</f>
        <v>0</v>
      </c>
      <c r="E39" s="69">
        <f>Saisie!E39</f>
      </c>
      <c r="F39" s="69">
        <f>Saisie!D39</f>
      </c>
      <c r="G39" s="68">
        <f>Saisie!S39</f>
        <v>0</v>
      </c>
      <c r="H39" s="68">
        <f>Saisie!T39</f>
        <v>0</v>
      </c>
      <c r="I39" s="104">
        <f>Saisie!U39</f>
        <v>0</v>
      </c>
      <c r="J39" s="68">
        <f>Saisie!V14</f>
        <v>0</v>
      </c>
      <c r="K39" s="68">
        <f>Saisie!W14</f>
        <v>1320</v>
      </c>
      <c r="L39" s="107"/>
    </row>
    <row r="40" spans="1:12" ht="12.75">
      <c r="A40" s="68"/>
      <c r="B40" s="68">
        <f>IF(Saisie!A38="","",Saisie!A38)</f>
      </c>
      <c r="C40" s="68">
        <f>Saisie!B38</f>
      </c>
      <c r="D40" s="69">
        <f>Saisie!C38</f>
        <v>0</v>
      </c>
      <c r="E40" s="69">
        <f>Saisie!E38</f>
      </c>
      <c r="F40" s="69">
        <f>Saisie!D38</f>
      </c>
      <c r="G40" s="68">
        <f>Saisie!S38</f>
        <v>0</v>
      </c>
      <c r="H40" s="68">
        <f>Saisie!T38</f>
        <v>0</v>
      </c>
      <c r="I40" s="104">
        <f>Saisie!U38</f>
        <v>0</v>
      </c>
      <c r="J40" s="68">
        <f>Saisie!V32</f>
        <v>0</v>
      </c>
      <c r="K40" s="68">
        <f>Saisie!W32</f>
        <v>0</v>
      </c>
      <c r="L40" s="107"/>
    </row>
    <row r="41" spans="1:11" ht="12.75">
      <c r="A41" s="68"/>
      <c r="B41" s="68">
        <f>IF(Saisie!A41="","",Saisie!A41)</f>
      </c>
      <c r="C41" s="68">
        <f>Saisie!B41</f>
      </c>
      <c r="D41" s="69">
        <f>Saisie!C41</f>
        <v>0</v>
      </c>
      <c r="E41" s="69">
        <f>Saisie!E41</f>
      </c>
      <c r="F41" s="69">
        <f>Saisie!D41</f>
      </c>
      <c r="G41" s="68">
        <f>Saisie!S41</f>
        <v>0</v>
      </c>
      <c r="H41" s="68">
        <f>Saisie!T41</f>
        <v>0</v>
      </c>
      <c r="I41" s="104">
        <f>Saisie!U41</f>
        <v>0</v>
      </c>
      <c r="J41" s="68">
        <f>Saisie!V48</f>
        <v>0</v>
      </c>
      <c r="K41" s="68">
        <f>Saisie!W48</f>
        <v>0</v>
      </c>
    </row>
    <row r="42" spans="1:11" ht="12.75">
      <c r="A42" s="68"/>
      <c r="B42" s="68">
        <f>IF(Saisie!A40="","",Saisie!A40)</f>
      </c>
      <c r="C42" s="68">
        <f>Saisie!B40</f>
      </c>
      <c r="D42" s="69">
        <f>Saisie!C40</f>
        <v>0</v>
      </c>
      <c r="E42" s="69">
        <f>Saisie!E40</f>
      </c>
      <c r="F42" s="69">
        <f>Saisie!D40</f>
      </c>
      <c r="G42" s="68">
        <f>Saisie!S40</f>
        <v>0</v>
      </c>
      <c r="H42" s="68">
        <f>Saisie!T40</f>
        <v>0</v>
      </c>
      <c r="I42" s="104">
        <f>Saisie!U40</f>
        <v>0</v>
      </c>
      <c r="J42" s="68">
        <f>Saisie!V36</f>
        <v>0</v>
      </c>
      <c r="K42" s="68">
        <f>Saisie!W36</f>
        <v>0</v>
      </c>
    </row>
    <row r="43" spans="1:11" ht="12.75">
      <c r="A43" s="68"/>
      <c r="B43" s="68">
        <f>IF(Saisie!A42="","",Saisie!A42)</f>
      </c>
      <c r="C43" s="68">
        <f>Saisie!B42</f>
      </c>
      <c r="D43" s="69">
        <f>Saisie!C42</f>
        <v>0</v>
      </c>
      <c r="E43" s="69">
        <f>Saisie!E42</f>
      </c>
      <c r="F43" s="69">
        <f>Saisie!D42</f>
      </c>
      <c r="G43" s="68">
        <f>Saisie!S42</f>
        <v>0</v>
      </c>
      <c r="H43" s="68">
        <f>Saisie!T42</f>
        <v>0</v>
      </c>
      <c r="I43" s="104">
        <f>Saisie!U42</f>
        <v>0</v>
      </c>
      <c r="J43" s="68">
        <f>Saisie!V33</f>
        <v>0</v>
      </c>
      <c r="K43" s="68">
        <f>Saisie!W33</f>
        <v>0</v>
      </c>
    </row>
    <row r="44" spans="1:11" ht="12.75">
      <c r="A44" s="68"/>
      <c r="B44" s="68">
        <f>IF(Saisie!A43="","",Saisie!A43)</f>
      </c>
      <c r="C44" s="68">
        <f>Saisie!B43</f>
      </c>
      <c r="D44" s="69">
        <f>Saisie!C43</f>
        <v>0</v>
      </c>
      <c r="E44" s="69">
        <f>Saisie!E43</f>
      </c>
      <c r="F44" s="69">
        <f>Saisie!D43</f>
      </c>
      <c r="G44" s="68">
        <f>Saisie!S43</f>
        <v>0</v>
      </c>
      <c r="H44" s="68">
        <f>Saisie!T43</f>
        <v>0</v>
      </c>
      <c r="I44" s="104">
        <f>Saisie!U43</f>
        <v>0</v>
      </c>
      <c r="J44" s="68">
        <f>Saisie!V21</f>
        <v>0</v>
      </c>
      <c r="K44" s="68">
        <f>Saisie!W21</f>
        <v>1345</v>
      </c>
    </row>
    <row r="45" spans="1:11" ht="12.75">
      <c r="A45" s="76"/>
      <c r="B45" s="68">
        <f>IF(Saisie!A50="","",Saisie!A50)</f>
      </c>
      <c r="C45" s="68">
        <f>Saisie!B50</f>
      </c>
      <c r="D45" s="69">
        <f>Saisie!C50</f>
        <v>0</v>
      </c>
      <c r="E45" s="69">
        <f>Saisie!E50</f>
      </c>
      <c r="F45" s="69">
        <f>Saisie!D50</f>
      </c>
      <c r="G45" s="68">
        <f>Saisie!S50</f>
        <v>0</v>
      </c>
      <c r="H45" s="68">
        <f>Saisie!T50</f>
        <v>0</v>
      </c>
      <c r="I45" s="104">
        <f>Saisie!U50</f>
        <v>0</v>
      </c>
      <c r="J45" s="68">
        <f>Saisie!V50</f>
        <v>0</v>
      </c>
      <c r="K45" s="68">
        <f>Saisie!W50</f>
        <v>0</v>
      </c>
    </row>
    <row r="46" spans="1:11" ht="12.75">
      <c r="A46" s="76"/>
      <c r="B46" s="68">
        <f>IF(Saisie!A51="","",Saisie!A51)</f>
      </c>
      <c r="C46" s="68">
        <f>Saisie!B51</f>
      </c>
      <c r="D46" s="69">
        <f>Saisie!C51</f>
        <v>0</v>
      </c>
      <c r="E46" s="69">
        <f>Saisie!E51</f>
      </c>
      <c r="F46" s="69">
        <f>Saisie!D51</f>
      </c>
      <c r="G46" s="68">
        <f>Saisie!S51</f>
        <v>0</v>
      </c>
      <c r="H46" s="68">
        <f>Saisie!T51</f>
        <v>0</v>
      </c>
      <c r="I46" s="104">
        <f>Saisie!U51</f>
        <v>0</v>
      </c>
      <c r="J46" s="68">
        <f>Saisie!V51</f>
        <v>0</v>
      </c>
      <c r="K46" s="68">
        <f>Saisie!W51</f>
        <v>0</v>
      </c>
    </row>
    <row r="47" spans="1:11" ht="12.75">
      <c r="A47" s="76"/>
      <c r="B47" s="68">
        <f>IF(Saisie!A52="","",Saisie!A52)</f>
      </c>
      <c r="C47" s="68">
        <f>Saisie!B52</f>
      </c>
      <c r="D47" s="69">
        <f>Saisie!C52</f>
        <v>0</v>
      </c>
      <c r="E47" s="69">
        <f>Saisie!E52</f>
      </c>
      <c r="F47" s="69">
        <f>Saisie!D52</f>
      </c>
      <c r="G47" s="68">
        <f>Saisie!S52</f>
        <v>0</v>
      </c>
      <c r="H47" s="68">
        <f>Saisie!T52</f>
        <v>0</v>
      </c>
      <c r="I47" s="104">
        <f>Saisie!U52</f>
        <v>0</v>
      </c>
      <c r="J47" s="68">
        <f>Saisie!V52</f>
        <v>0</v>
      </c>
      <c r="K47" s="68">
        <f>Saisie!W52</f>
        <v>0</v>
      </c>
    </row>
    <row r="48" spans="1:11" ht="12.75">
      <c r="A48" s="76"/>
      <c r="B48" s="68">
        <f>IF(Saisie!A53="","",Saisie!A53)</f>
      </c>
      <c r="C48" s="68">
        <f>Saisie!B53</f>
      </c>
      <c r="D48" s="69">
        <f>Saisie!C53</f>
        <v>0</v>
      </c>
      <c r="E48" s="69">
        <f>Saisie!E53</f>
      </c>
      <c r="F48" s="69">
        <f>Saisie!D53</f>
      </c>
      <c r="G48" s="68">
        <f>Saisie!S53</f>
        <v>0</v>
      </c>
      <c r="H48" s="68">
        <f>Saisie!T53</f>
        <v>0</v>
      </c>
      <c r="I48" s="104">
        <f>Saisie!U53</f>
        <v>0</v>
      </c>
      <c r="J48" s="68">
        <f>Saisie!V53</f>
        <v>0</v>
      </c>
      <c r="K48" s="68">
        <f>Saisie!W53</f>
        <v>0</v>
      </c>
    </row>
    <row r="49" spans="1:11" ht="12.75">
      <c r="A49" s="76"/>
      <c r="B49" s="68">
        <f>IF(Saisie!A54="","",Saisie!A54)</f>
      </c>
      <c r="C49" s="68">
        <f>Saisie!B54</f>
      </c>
      <c r="D49" s="69">
        <f>Saisie!C54</f>
        <v>0</v>
      </c>
      <c r="E49" s="69">
        <f>Saisie!E54</f>
      </c>
      <c r="F49" s="69">
        <f>Saisie!D54</f>
      </c>
      <c r="G49" s="68">
        <f>Saisie!S54</f>
        <v>0</v>
      </c>
      <c r="H49" s="68">
        <f>Saisie!T54</f>
        <v>0</v>
      </c>
      <c r="I49" s="104">
        <f>Saisie!U54</f>
        <v>0</v>
      </c>
      <c r="J49" s="68">
        <f>Saisie!V54</f>
        <v>0</v>
      </c>
      <c r="K49" s="68">
        <f>Saisie!W54</f>
        <v>0</v>
      </c>
    </row>
    <row r="50" spans="1:11" ht="12.75">
      <c r="A50" s="76"/>
      <c r="B50" s="68">
        <f>IF(Saisie!A55="","",Saisie!A55)</f>
      </c>
      <c r="C50" s="68">
        <f>Saisie!B55</f>
      </c>
      <c r="D50" s="69">
        <f>Saisie!C55</f>
        <v>0</v>
      </c>
      <c r="E50" s="69">
        <f>Saisie!E55</f>
      </c>
      <c r="F50" s="69">
        <f>Saisie!D55</f>
      </c>
      <c r="G50" s="68">
        <f>Saisie!S55</f>
        <v>0</v>
      </c>
      <c r="H50" s="68">
        <f>Saisie!T55</f>
        <v>0</v>
      </c>
      <c r="I50" s="104">
        <f>Saisie!U55</f>
        <v>0</v>
      </c>
      <c r="J50" s="68">
        <f>Saisie!V55</f>
        <v>0</v>
      </c>
      <c r="K50" s="68">
        <f>Saisie!W55</f>
        <v>0</v>
      </c>
    </row>
    <row r="51" spans="1:11" ht="12.75">
      <c r="A51" s="76"/>
      <c r="B51" s="68">
        <f>IF(Saisie!A56="","",Saisie!A56)</f>
      </c>
      <c r="C51" s="68">
        <f>Saisie!B56</f>
      </c>
      <c r="D51" s="69">
        <f>Saisie!C56</f>
        <v>0</v>
      </c>
      <c r="E51" s="69">
        <f>Saisie!E56</f>
      </c>
      <c r="F51" s="69">
        <f>Saisie!D56</f>
      </c>
      <c r="G51" s="68">
        <f>Saisie!S56</f>
        <v>0</v>
      </c>
      <c r="H51" s="68">
        <f>Saisie!T56</f>
        <v>0</v>
      </c>
      <c r="I51" s="104">
        <f>Saisie!U56</f>
        <v>0</v>
      </c>
      <c r="J51" s="68">
        <f>Saisie!V56</f>
        <v>0</v>
      </c>
      <c r="K51" s="68">
        <f>Saisie!W56</f>
        <v>0</v>
      </c>
    </row>
    <row r="52" spans="1:11" ht="12.75">
      <c r="A52" s="76"/>
      <c r="B52" s="68">
        <f>IF(Saisie!A57="","",Saisie!A57)</f>
      </c>
      <c r="C52" s="68">
        <f>Saisie!B57</f>
      </c>
      <c r="D52" s="69">
        <f>Saisie!C57</f>
        <v>0</v>
      </c>
      <c r="E52" s="69">
        <f>Saisie!E57</f>
      </c>
      <c r="F52" s="69">
        <f>Saisie!D57</f>
      </c>
      <c r="G52" s="68">
        <f>Saisie!S57</f>
        <v>0</v>
      </c>
      <c r="H52" s="68">
        <f>Saisie!T57</f>
        <v>0</v>
      </c>
      <c r="I52" s="104">
        <f>Saisie!U57</f>
        <v>0</v>
      </c>
      <c r="J52" s="68">
        <f>Saisie!V57</f>
        <v>0</v>
      </c>
      <c r="K52" s="68">
        <f>Saisie!W57</f>
        <v>0</v>
      </c>
    </row>
    <row r="53" spans="1:11" ht="12.75">
      <c r="A53" s="76"/>
      <c r="B53" s="68">
        <f>IF(Saisie!A58="","",Saisie!A58)</f>
      </c>
      <c r="C53" s="68">
        <f>Saisie!B58</f>
      </c>
      <c r="D53" s="69">
        <f>Saisie!C58</f>
        <v>0</v>
      </c>
      <c r="E53" s="69">
        <f>Saisie!E58</f>
      </c>
      <c r="F53" s="69">
        <f>Saisie!D58</f>
      </c>
      <c r="G53" s="68">
        <f>Saisie!S58</f>
        <v>0</v>
      </c>
      <c r="H53" s="68">
        <f>Saisie!T58</f>
        <v>0</v>
      </c>
      <c r="I53" s="104">
        <f>Saisie!U58</f>
        <v>0</v>
      </c>
      <c r="J53" s="68">
        <f>Saisie!V58</f>
        <v>0</v>
      </c>
      <c r="K53" s="68">
        <f>Saisie!W58</f>
        <v>0</v>
      </c>
    </row>
    <row r="54" spans="1:11" ht="12.75">
      <c r="A54" s="76"/>
      <c r="B54" s="68">
        <f>IF(Saisie!A59="","",Saisie!A59)</f>
      </c>
      <c r="C54" s="68">
        <f>Saisie!B59</f>
      </c>
      <c r="D54" s="69">
        <f>Saisie!C59</f>
        <v>0</v>
      </c>
      <c r="E54" s="69">
        <f>Saisie!E59</f>
      </c>
      <c r="F54" s="69">
        <f>Saisie!D59</f>
      </c>
      <c r="G54" s="68">
        <f>Saisie!S59</f>
        <v>0</v>
      </c>
      <c r="H54" s="68">
        <f>Saisie!T59</f>
        <v>0</v>
      </c>
      <c r="I54" s="104">
        <f>Saisie!U59</f>
        <v>0</v>
      </c>
      <c r="J54" s="68">
        <f>Saisie!V59</f>
        <v>0</v>
      </c>
      <c r="K54" s="68">
        <f>Saisie!W59</f>
        <v>0</v>
      </c>
    </row>
    <row r="55" spans="1:11" ht="12.75">
      <c r="A55" s="76"/>
      <c r="B55" s="68">
        <f>IF(Saisie!A60="","",Saisie!A60)</f>
      </c>
      <c r="C55" s="68">
        <f>Saisie!B60</f>
      </c>
      <c r="D55" s="69">
        <f>Saisie!C60</f>
        <v>0</v>
      </c>
      <c r="E55" s="69">
        <f>Saisie!E60</f>
      </c>
      <c r="F55" s="69">
        <f>Saisie!D60</f>
      </c>
      <c r="G55" s="68">
        <f>Saisie!S60</f>
        <v>0</v>
      </c>
      <c r="H55" s="68">
        <f>Saisie!T60</f>
        <v>0</v>
      </c>
      <c r="I55" s="104">
        <f>Saisie!U60</f>
        <v>0</v>
      </c>
      <c r="J55" s="68">
        <f>Saisie!V60</f>
        <v>0</v>
      </c>
      <c r="K55" s="68">
        <f>Saisie!W60</f>
        <v>0</v>
      </c>
    </row>
    <row r="56" spans="1:11" ht="12.75">
      <c r="A56" s="76"/>
      <c r="B56" s="68">
        <f>IF(Saisie!A61="","",Saisie!A61)</f>
      </c>
      <c r="C56" s="68">
        <f>Saisie!B61</f>
      </c>
      <c r="D56" s="69">
        <f>Saisie!C61</f>
        <v>0</v>
      </c>
      <c r="E56" s="69">
        <f>Saisie!E61</f>
      </c>
      <c r="F56" s="69">
        <f>Saisie!D61</f>
      </c>
      <c r="G56" s="68">
        <f>Saisie!S61</f>
        <v>0</v>
      </c>
      <c r="H56" s="68">
        <f>Saisie!T61</f>
        <v>0</v>
      </c>
      <c r="I56" s="104">
        <f>Saisie!U61</f>
        <v>0</v>
      </c>
      <c r="J56" s="68">
        <f>Saisie!V61</f>
        <v>0</v>
      </c>
      <c r="K56" s="68">
        <f>Saisie!W61</f>
        <v>0</v>
      </c>
    </row>
    <row r="57" spans="1:11" ht="12.75">
      <c r="A57" s="76"/>
      <c r="B57" s="68">
        <f>IF(Saisie!A62="","",Saisie!A62)</f>
      </c>
      <c r="C57" s="68">
        <f>Saisie!B62</f>
      </c>
      <c r="D57" s="69">
        <f>Saisie!C62</f>
        <v>0</v>
      </c>
      <c r="E57" s="69">
        <f>Saisie!E62</f>
      </c>
      <c r="F57" s="69">
        <f>Saisie!D62</f>
      </c>
      <c r="G57" s="68">
        <f>Saisie!S62</f>
        <v>0</v>
      </c>
      <c r="H57" s="68">
        <f>Saisie!T62</f>
        <v>0</v>
      </c>
      <c r="I57" s="104">
        <f>Saisie!U62</f>
        <v>0</v>
      </c>
      <c r="J57" s="68">
        <f>Saisie!V62</f>
        <v>0</v>
      </c>
      <c r="K57" s="68">
        <f>Saisie!W62</f>
        <v>0</v>
      </c>
    </row>
    <row r="58" spans="1:11" ht="12.75">
      <c r="A58" s="76"/>
      <c r="B58" s="68">
        <f>IF(Saisie!A63="","",Saisie!A63)</f>
      </c>
      <c r="C58" s="68">
        <f>Saisie!B63</f>
      </c>
      <c r="D58" s="69">
        <f>Saisie!C63</f>
        <v>0</v>
      </c>
      <c r="E58" s="69">
        <f>Saisie!E63</f>
      </c>
      <c r="F58" s="69">
        <f>Saisie!D63</f>
      </c>
      <c r="G58" s="68">
        <f>Saisie!S63</f>
        <v>0</v>
      </c>
      <c r="H58" s="68">
        <f>Saisie!T63</f>
        <v>0</v>
      </c>
      <c r="I58" s="104">
        <f>Saisie!U63</f>
        <v>0</v>
      </c>
      <c r="J58" s="68">
        <f>Saisie!V63</f>
        <v>0</v>
      </c>
      <c r="K58" s="68">
        <f>Saisie!W63</f>
        <v>0</v>
      </c>
    </row>
    <row r="59" spans="1:11" ht="12.75">
      <c r="A59" s="76"/>
      <c r="B59" s="68">
        <f>IF(Saisie!A64="","",Saisie!A64)</f>
      </c>
      <c r="C59" s="68">
        <f>Saisie!B64</f>
      </c>
      <c r="D59" s="69">
        <f>Saisie!C64</f>
        <v>0</v>
      </c>
      <c r="E59" s="69">
        <f>Saisie!E64</f>
      </c>
      <c r="F59" s="69">
        <f>Saisie!D64</f>
      </c>
      <c r="G59" s="68">
        <f>Saisie!S64</f>
        <v>0</v>
      </c>
      <c r="H59" s="68">
        <f>Saisie!T64</f>
        <v>0</v>
      </c>
      <c r="I59" s="104">
        <f>Saisie!U64</f>
        <v>0</v>
      </c>
      <c r="J59" s="68">
        <f>Saisie!V64</f>
        <v>0</v>
      </c>
      <c r="K59" s="68">
        <f>Saisie!W64</f>
        <v>0</v>
      </c>
    </row>
    <row r="60" spans="1:11" ht="12.75">
      <c r="A60" s="76"/>
      <c r="B60" s="68">
        <f>IF(Saisie!A65="","",Saisie!A65)</f>
      </c>
      <c r="C60" s="68">
        <f>Saisie!B65</f>
      </c>
      <c r="D60" s="69">
        <f>Saisie!C65</f>
        <v>0</v>
      </c>
      <c r="E60" s="69">
        <f>Saisie!E65</f>
      </c>
      <c r="F60" s="69">
        <f>Saisie!D65</f>
      </c>
      <c r="G60" s="68">
        <f>Saisie!S65</f>
        <v>0</v>
      </c>
      <c r="H60" s="68">
        <f>Saisie!T65</f>
        <v>0</v>
      </c>
      <c r="I60" s="104">
        <f>Saisie!U65</f>
        <v>0</v>
      </c>
      <c r="J60" s="68">
        <f>Saisie!V65</f>
        <v>0</v>
      </c>
      <c r="K60" s="68">
        <f>Saisie!W65</f>
        <v>0</v>
      </c>
    </row>
    <row r="61" spans="1:11" ht="12.75">
      <c r="A61" s="76"/>
      <c r="B61" s="68">
        <f>IF(Saisie!A66="","",Saisie!A66)</f>
      </c>
      <c r="C61" s="68">
        <f>Saisie!B66</f>
      </c>
      <c r="D61" s="69">
        <f>Saisie!C66</f>
        <v>0</v>
      </c>
      <c r="E61" s="69">
        <f>Saisie!E66</f>
      </c>
      <c r="F61" s="69">
        <f>Saisie!D66</f>
      </c>
      <c r="G61" s="68">
        <f>Saisie!S66</f>
        <v>0</v>
      </c>
      <c r="H61" s="68">
        <f>Saisie!T66</f>
        <v>0</v>
      </c>
      <c r="I61" s="104">
        <f>Saisie!U66</f>
        <v>0</v>
      </c>
      <c r="J61" s="68">
        <f>Saisie!V66</f>
        <v>0</v>
      </c>
      <c r="K61" s="68">
        <f>Saisie!W66</f>
        <v>0</v>
      </c>
    </row>
    <row r="62" spans="1:11" ht="12.75">
      <c r="A62" s="76"/>
      <c r="B62" s="68">
        <f>IF(Saisie!A67="","",Saisie!A67)</f>
      </c>
      <c r="C62" s="68">
        <f>Saisie!B67</f>
      </c>
      <c r="D62" s="69">
        <f>Saisie!C67</f>
        <v>0</v>
      </c>
      <c r="E62" s="69">
        <f>Saisie!E67</f>
      </c>
      <c r="F62" s="69">
        <f>Saisie!D67</f>
      </c>
      <c r="G62" s="68">
        <f>Saisie!S67</f>
        <v>0</v>
      </c>
      <c r="H62" s="68">
        <f>Saisie!T67</f>
        <v>0</v>
      </c>
      <c r="I62" s="104">
        <f>Saisie!U67</f>
        <v>0</v>
      </c>
      <c r="J62" s="68">
        <f>Saisie!V67</f>
        <v>0</v>
      </c>
      <c r="K62" s="68">
        <f>Saisie!W67</f>
        <v>0</v>
      </c>
    </row>
    <row r="63" spans="1:11" ht="12.75">
      <c r="A63" s="76"/>
      <c r="B63" s="68">
        <f>IF(Saisie!A68="","",Saisie!A68)</f>
      </c>
      <c r="C63" s="68">
        <f>Saisie!B68</f>
      </c>
      <c r="D63" s="69">
        <f>Saisie!C68</f>
        <v>0</v>
      </c>
      <c r="E63" s="69">
        <f>Saisie!E68</f>
      </c>
      <c r="F63" s="69">
        <f>Saisie!D68</f>
      </c>
      <c r="G63" s="68">
        <f>Saisie!S68</f>
        <v>0</v>
      </c>
      <c r="H63" s="68">
        <f>Saisie!T68</f>
        <v>0</v>
      </c>
      <c r="I63" s="104">
        <f>Saisie!U68</f>
        <v>0</v>
      </c>
      <c r="J63" s="68">
        <f>Saisie!V68</f>
        <v>0</v>
      </c>
      <c r="K63" s="68">
        <f>Saisie!W68</f>
        <v>0</v>
      </c>
    </row>
    <row r="64" spans="1:11" ht="12.75">
      <c r="A64" s="76"/>
      <c r="B64" s="68">
        <f>IF(Saisie!A69="","",Saisie!A69)</f>
      </c>
      <c r="C64" s="68">
        <f>Saisie!B69</f>
      </c>
      <c r="D64" s="69">
        <f>Saisie!C69</f>
        <v>0</v>
      </c>
      <c r="E64" s="69">
        <f>Saisie!E69</f>
      </c>
      <c r="F64" s="69">
        <f>Saisie!D69</f>
      </c>
      <c r="G64" s="68">
        <f>Saisie!S69</f>
        <v>0</v>
      </c>
      <c r="H64" s="68">
        <f>Saisie!T69</f>
        <v>0</v>
      </c>
      <c r="I64" s="104">
        <f>Saisie!U69</f>
        <v>0</v>
      </c>
      <c r="J64" s="68">
        <f>Saisie!V69</f>
        <v>0</v>
      </c>
      <c r="K64" s="68">
        <f>Saisie!W69</f>
        <v>0</v>
      </c>
    </row>
    <row r="65" spans="1:11" ht="12.75">
      <c r="A65" s="76"/>
      <c r="B65" s="68">
        <f>IF(Saisie!A70="","",Saisie!A70)</f>
      </c>
      <c r="C65" s="68">
        <f>Saisie!B70</f>
      </c>
      <c r="D65" s="69">
        <f>Saisie!C70</f>
        <v>0</v>
      </c>
      <c r="E65" s="69">
        <f>Saisie!E70</f>
      </c>
      <c r="F65" s="69">
        <f>Saisie!D70</f>
      </c>
      <c r="G65" s="68">
        <f>Saisie!S70</f>
        <v>0</v>
      </c>
      <c r="H65" s="68">
        <f>Saisie!T70</f>
        <v>0</v>
      </c>
      <c r="I65" s="104">
        <f>Saisie!U70</f>
        <v>0</v>
      </c>
      <c r="J65" s="68">
        <f>Saisie!V70</f>
        <v>0</v>
      </c>
      <c r="K65" s="68">
        <f>Saisie!W70</f>
        <v>0</v>
      </c>
    </row>
    <row r="66" spans="1:11" ht="12.75">
      <c r="A66" s="76"/>
      <c r="B66" s="68">
        <f>IF(Saisie!A71="","",Saisie!A71)</f>
      </c>
      <c r="C66" s="68">
        <f>Saisie!B71</f>
      </c>
      <c r="D66" s="69">
        <f>Saisie!C71</f>
        <v>0</v>
      </c>
      <c r="E66" s="69">
        <f>Saisie!E71</f>
      </c>
      <c r="F66" s="69">
        <f>Saisie!D71</f>
      </c>
      <c r="G66" s="68">
        <f>Saisie!S71</f>
        <v>0</v>
      </c>
      <c r="H66" s="68">
        <f>Saisie!T71</f>
        <v>0</v>
      </c>
      <c r="I66" s="104">
        <f>Saisie!U71</f>
        <v>0</v>
      </c>
      <c r="J66" s="68">
        <f>Saisie!V71</f>
        <v>0</v>
      </c>
      <c r="K66" s="68">
        <f>Saisie!W71</f>
        <v>0</v>
      </c>
    </row>
    <row r="67" spans="1:11" ht="12.75">
      <c r="A67" s="76"/>
      <c r="B67" s="68">
        <f>IF(Saisie!A72="","",Saisie!A72)</f>
      </c>
      <c r="C67" s="68">
        <f>Saisie!B72</f>
      </c>
      <c r="D67" s="69">
        <f>Saisie!C72</f>
        <v>0</v>
      </c>
      <c r="E67" s="69">
        <f>Saisie!E72</f>
      </c>
      <c r="F67" s="69">
        <f>Saisie!D72</f>
      </c>
      <c r="G67" s="68">
        <f>Saisie!S72</f>
        <v>0</v>
      </c>
      <c r="H67" s="68">
        <f>Saisie!T72</f>
        <v>0</v>
      </c>
      <c r="I67" s="104">
        <f>Saisie!U72</f>
        <v>0</v>
      </c>
      <c r="J67" s="68">
        <f>Saisie!V72</f>
        <v>0</v>
      </c>
      <c r="K67" s="68">
        <f>Saisie!W72</f>
        <v>0</v>
      </c>
    </row>
    <row r="68" spans="1:11" ht="12.75">
      <c r="A68" s="76"/>
      <c r="B68" s="68">
        <f>IF(Saisie!A73="","",Saisie!A73)</f>
      </c>
      <c r="C68" s="68">
        <f>Saisie!B73</f>
      </c>
      <c r="D68" s="69">
        <f>Saisie!C73</f>
        <v>0</v>
      </c>
      <c r="E68" s="69">
        <f>Saisie!E73</f>
      </c>
      <c r="F68" s="69">
        <f>Saisie!D73</f>
      </c>
      <c r="G68" s="68">
        <f>Saisie!S73</f>
        <v>0</v>
      </c>
      <c r="H68" s="68">
        <f>Saisie!T73</f>
        <v>0</v>
      </c>
      <c r="I68" s="104">
        <f>Saisie!U73</f>
        <v>0</v>
      </c>
      <c r="J68" s="68">
        <f>Saisie!V73</f>
        <v>0</v>
      </c>
      <c r="K68" s="68">
        <f>Saisie!W73</f>
        <v>0</v>
      </c>
    </row>
    <row r="69" spans="1:11" ht="12.75">
      <c r="A69" s="76"/>
      <c r="B69" s="68">
        <f>IF(Saisie!A74="","",Saisie!A74)</f>
      </c>
      <c r="C69" s="68">
        <f>Saisie!B74</f>
      </c>
      <c r="D69" s="69">
        <f>Saisie!C74</f>
        <v>0</v>
      </c>
      <c r="E69" s="69">
        <f>Saisie!E74</f>
      </c>
      <c r="F69" s="69">
        <f>Saisie!D74</f>
      </c>
      <c r="G69" s="68">
        <f>Saisie!S74</f>
        <v>0</v>
      </c>
      <c r="H69" s="68">
        <f>Saisie!T74</f>
        <v>0</v>
      </c>
      <c r="I69" s="104">
        <f>Saisie!U74</f>
        <v>0</v>
      </c>
      <c r="J69" s="68">
        <f>Saisie!V74</f>
        <v>0</v>
      </c>
      <c r="K69" s="68">
        <f>Saisie!W74</f>
        <v>0</v>
      </c>
    </row>
    <row r="70" spans="1:11" ht="12.75">
      <c r="A70" s="76"/>
      <c r="B70" s="68">
        <f>IF(Saisie!A75="","",Saisie!A75)</f>
      </c>
      <c r="C70" s="68">
        <f>Saisie!B75</f>
      </c>
      <c r="D70" s="69">
        <f>Saisie!C75</f>
        <v>0</v>
      </c>
      <c r="E70" s="69">
        <f>Saisie!E75</f>
      </c>
      <c r="F70" s="69">
        <f>Saisie!D75</f>
      </c>
      <c r="G70" s="68">
        <f>Saisie!S75</f>
        <v>0</v>
      </c>
      <c r="H70" s="68">
        <f>Saisie!T75</f>
        <v>0</v>
      </c>
      <c r="I70" s="104">
        <f>Saisie!U75</f>
        <v>0</v>
      </c>
      <c r="J70" s="68">
        <f>Saisie!V75</f>
        <v>0</v>
      </c>
      <c r="K70" s="68">
        <f>Saisie!W75</f>
        <v>0</v>
      </c>
    </row>
    <row r="71" spans="1:11" ht="12.75">
      <c r="A71" s="76"/>
      <c r="B71" s="68">
        <f>IF(Saisie!A76="","",Saisie!A76)</f>
      </c>
      <c r="C71" s="68">
        <f>Saisie!B76</f>
      </c>
      <c r="D71" s="69">
        <f>Saisie!C76</f>
        <v>0</v>
      </c>
      <c r="E71" s="69">
        <f>Saisie!E76</f>
      </c>
      <c r="F71" s="69">
        <f>Saisie!D76</f>
      </c>
      <c r="G71" s="68">
        <f>Saisie!S76</f>
        <v>0</v>
      </c>
      <c r="H71" s="68">
        <f>Saisie!T76</f>
        <v>0</v>
      </c>
      <c r="I71" s="104">
        <f>Saisie!U76</f>
        <v>0</v>
      </c>
      <c r="J71" s="68">
        <f>Saisie!V76</f>
        <v>0</v>
      </c>
      <c r="K71" s="68">
        <f>Saisie!W76</f>
        <v>0</v>
      </c>
    </row>
    <row r="72" spans="1:11" ht="12.75">
      <c r="A72" s="76"/>
      <c r="B72" s="68">
        <f>IF(Saisie!A77="","",Saisie!A77)</f>
      </c>
      <c r="C72" s="68">
        <f>Saisie!B77</f>
      </c>
      <c r="D72" s="69">
        <f>Saisie!C77</f>
        <v>0</v>
      </c>
      <c r="E72" s="69">
        <f>Saisie!E77</f>
      </c>
      <c r="F72" s="69">
        <f>Saisie!D77</f>
      </c>
      <c r="G72" s="68">
        <f>Saisie!S77</f>
        <v>0</v>
      </c>
      <c r="H72" s="68">
        <f>Saisie!T77</f>
        <v>0</v>
      </c>
      <c r="I72" s="104">
        <f>Saisie!U77</f>
        <v>0</v>
      </c>
      <c r="J72" s="68">
        <f>Saisie!V77</f>
        <v>0</v>
      </c>
      <c r="K72" s="68">
        <f>Saisie!W77</f>
        <v>0</v>
      </c>
    </row>
    <row r="73" spans="1:11" ht="12.75">
      <c r="A73" s="76"/>
      <c r="B73" s="68">
        <f>IF(Saisie!A78="","",Saisie!A78)</f>
      </c>
      <c r="C73" s="68">
        <f>Saisie!B78</f>
      </c>
      <c r="D73" s="69">
        <f>Saisie!C78</f>
        <v>0</v>
      </c>
      <c r="E73" s="69">
        <f>Saisie!E78</f>
      </c>
      <c r="F73" s="69">
        <f>Saisie!D78</f>
      </c>
      <c r="G73" s="68">
        <f>Saisie!S78</f>
        <v>0</v>
      </c>
      <c r="H73" s="68">
        <f>Saisie!T78</f>
        <v>0</v>
      </c>
      <c r="I73" s="104">
        <f>Saisie!U78</f>
        <v>0</v>
      </c>
      <c r="J73" s="68">
        <f>Saisie!V78</f>
        <v>0</v>
      </c>
      <c r="K73" s="68">
        <f>Saisie!W78</f>
        <v>0</v>
      </c>
    </row>
    <row r="74" spans="1:11" ht="12.75">
      <c r="A74" s="76"/>
      <c r="B74" s="68">
        <f>IF(Saisie!A79="","",Saisie!A79)</f>
      </c>
      <c r="C74" s="68">
        <f>Saisie!B79</f>
      </c>
      <c r="D74" s="69">
        <f>Saisie!C79</f>
        <v>0</v>
      </c>
      <c r="E74" s="69">
        <f>Saisie!E79</f>
      </c>
      <c r="F74" s="69">
        <f>Saisie!D79</f>
      </c>
      <c r="G74" s="68">
        <f>Saisie!S79</f>
        <v>0</v>
      </c>
      <c r="H74" s="68">
        <f>Saisie!T79</f>
        <v>0</v>
      </c>
      <c r="I74" s="104">
        <f>Saisie!U79</f>
        <v>0</v>
      </c>
      <c r="J74" s="68">
        <f>Saisie!V79</f>
        <v>0</v>
      </c>
      <c r="K74" s="68">
        <f>Saisie!W79</f>
        <v>0</v>
      </c>
    </row>
    <row r="75" spans="1:11" ht="12.75">
      <c r="A75" s="76"/>
      <c r="B75" s="68">
        <f>IF(Saisie!A80="","",Saisie!A80)</f>
      </c>
      <c r="C75" s="68">
        <f>Saisie!B80</f>
      </c>
      <c r="D75" s="69">
        <f>Saisie!C80</f>
        <v>0</v>
      </c>
      <c r="E75" s="69">
        <f>Saisie!E80</f>
      </c>
      <c r="F75" s="69">
        <f>Saisie!D80</f>
      </c>
      <c r="G75" s="68">
        <f>Saisie!S80</f>
        <v>0</v>
      </c>
      <c r="H75" s="68">
        <f>Saisie!T80</f>
        <v>0</v>
      </c>
      <c r="I75" s="104">
        <f>Saisie!U80</f>
        <v>0</v>
      </c>
      <c r="J75" s="68">
        <f>Saisie!V80</f>
        <v>0</v>
      </c>
      <c r="K75" s="68">
        <f>Saisie!W80</f>
        <v>0</v>
      </c>
    </row>
    <row r="76" spans="1:11" ht="12.75">
      <c r="A76" s="76"/>
      <c r="B76" s="68">
        <f>IF(Saisie!A81="","",Saisie!A81)</f>
      </c>
      <c r="C76" s="68">
        <f>Saisie!B81</f>
      </c>
      <c r="D76" s="69">
        <f>Saisie!C81</f>
        <v>0</v>
      </c>
      <c r="E76" s="69">
        <f>Saisie!E81</f>
      </c>
      <c r="F76" s="69">
        <f>Saisie!D81</f>
      </c>
      <c r="G76" s="68">
        <f>Saisie!S81</f>
        <v>0</v>
      </c>
      <c r="H76" s="68">
        <f>Saisie!T81</f>
        <v>0</v>
      </c>
      <c r="I76" s="104">
        <f>Saisie!U81</f>
        <v>0</v>
      </c>
      <c r="J76" s="68">
        <f>Saisie!V81</f>
        <v>0</v>
      </c>
      <c r="K76" s="68">
        <f>Saisie!W81</f>
        <v>0</v>
      </c>
    </row>
    <row r="77" spans="1:11" ht="12.75">
      <c r="A77" s="76"/>
      <c r="B77" s="68">
        <f>IF(Saisie!A82="","",Saisie!A82)</f>
      </c>
      <c r="C77" s="68">
        <f>Saisie!B82</f>
      </c>
      <c r="D77" s="69">
        <f>Saisie!C82</f>
        <v>0</v>
      </c>
      <c r="E77" s="69">
        <f>Saisie!E82</f>
      </c>
      <c r="F77" s="69">
        <f>Saisie!D82</f>
      </c>
      <c r="G77" s="68">
        <f>Saisie!S82</f>
        <v>0</v>
      </c>
      <c r="H77" s="68">
        <f>Saisie!T82</f>
        <v>0</v>
      </c>
      <c r="I77" s="104">
        <f>Saisie!U82</f>
        <v>0</v>
      </c>
      <c r="J77" s="68">
        <f>Saisie!V82</f>
        <v>0</v>
      </c>
      <c r="K77" s="68">
        <f>Saisie!W82</f>
        <v>0</v>
      </c>
    </row>
    <row r="78" spans="1:11" ht="12.75">
      <c r="A78" s="76"/>
      <c r="B78" s="68">
        <f>IF(Saisie!A83="","",Saisie!A83)</f>
      </c>
      <c r="C78" s="68">
        <f>Saisie!B83</f>
      </c>
      <c r="D78" s="69">
        <f>Saisie!C83</f>
        <v>0</v>
      </c>
      <c r="E78" s="69">
        <f>Saisie!E83</f>
      </c>
      <c r="F78" s="69">
        <f>Saisie!D83</f>
      </c>
      <c r="G78" s="68">
        <f>Saisie!S83</f>
        <v>0</v>
      </c>
      <c r="H78" s="68">
        <f>Saisie!T83</f>
        <v>0</v>
      </c>
      <c r="I78" s="104">
        <f>Saisie!U83</f>
        <v>0</v>
      </c>
      <c r="J78" s="68">
        <f>Saisie!V83</f>
        <v>0</v>
      </c>
      <c r="K78" s="68">
        <f>Saisie!W83</f>
        <v>0</v>
      </c>
    </row>
    <row r="79" spans="1:11" ht="12.75">
      <c r="A79" s="76"/>
      <c r="B79" s="68">
        <f>IF(Saisie!A84="","",Saisie!A84)</f>
      </c>
      <c r="C79" s="68">
        <f>Saisie!B84</f>
      </c>
      <c r="D79" s="69">
        <f>Saisie!C84</f>
        <v>0</v>
      </c>
      <c r="E79" s="69">
        <f>Saisie!E84</f>
      </c>
      <c r="F79" s="69">
        <f>Saisie!D84</f>
      </c>
      <c r="G79" s="68">
        <f>Saisie!S84</f>
        <v>0</v>
      </c>
      <c r="H79" s="68">
        <f>Saisie!T84</f>
        <v>0</v>
      </c>
      <c r="I79" s="104">
        <f>Saisie!U84</f>
        <v>0</v>
      </c>
      <c r="J79" s="68">
        <f>Saisie!V84</f>
        <v>0</v>
      </c>
      <c r="K79" s="68">
        <f>Saisie!W84</f>
        <v>0</v>
      </c>
    </row>
    <row r="80" spans="1:11" ht="12.75">
      <c r="A80" s="76"/>
      <c r="B80" s="68">
        <f>IF(Saisie!A85="","",Saisie!A85)</f>
      </c>
      <c r="C80" s="68">
        <f>Saisie!B85</f>
      </c>
      <c r="D80" s="69">
        <f>Saisie!C85</f>
        <v>0</v>
      </c>
      <c r="E80" s="69">
        <f>Saisie!E85</f>
      </c>
      <c r="F80" s="69">
        <f>Saisie!D85</f>
      </c>
      <c r="G80" s="68">
        <f>Saisie!S85</f>
        <v>0</v>
      </c>
      <c r="H80" s="68">
        <f>Saisie!T85</f>
        <v>0</v>
      </c>
      <c r="I80" s="104">
        <f>Saisie!U85</f>
        <v>0</v>
      </c>
      <c r="J80" s="68">
        <f>Saisie!V85</f>
        <v>0</v>
      </c>
      <c r="K80" s="68">
        <f>Saisie!W85</f>
        <v>0</v>
      </c>
    </row>
    <row r="81" spans="1:11" ht="12.75">
      <c r="A81" s="76"/>
      <c r="B81" s="68">
        <f>IF(Saisie!A86="","",Saisie!A86)</f>
      </c>
      <c r="C81" s="68">
        <f>Saisie!B86</f>
      </c>
      <c r="D81" s="69">
        <f>Saisie!C86</f>
        <v>0</v>
      </c>
      <c r="E81" s="69">
        <f>Saisie!E86</f>
      </c>
      <c r="F81" s="69">
        <f>Saisie!D86</f>
      </c>
      <c r="G81" s="68">
        <f>Saisie!S86</f>
        <v>0</v>
      </c>
      <c r="H81" s="68">
        <f>Saisie!T86</f>
        <v>0</v>
      </c>
      <c r="I81" s="104">
        <f>Saisie!U86</f>
        <v>0</v>
      </c>
      <c r="J81" s="68">
        <f>Saisie!V86</f>
        <v>0</v>
      </c>
      <c r="K81" s="68">
        <f>Saisie!W86</f>
        <v>0</v>
      </c>
    </row>
    <row r="82" spans="1:11" ht="12.75">
      <c r="A82" s="76"/>
      <c r="B82" s="68">
        <f>IF(Saisie!A87="","",Saisie!A87)</f>
      </c>
      <c r="C82" s="68">
        <f>Saisie!B87</f>
      </c>
      <c r="D82" s="69">
        <f>Saisie!C87</f>
        <v>0</v>
      </c>
      <c r="E82" s="69">
        <f>Saisie!E87</f>
      </c>
      <c r="F82" s="69">
        <f>Saisie!D87</f>
      </c>
      <c r="G82" s="68">
        <f>Saisie!S87</f>
        <v>0</v>
      </c>
      <c r="H82" s="68">
        <f>Saisie!T87</f>
        <v>0</v>
      </c>
      <c r="I82" s="104">
        <f>Saisie!U87</f>
        <v>0</v>
      </c>
      <c r="J82" s="68">
        <f>Saisie!V87</f>
        <v>0</v>
      </c>
      <c r="K82" s="68">
        <f>Saisie!W87</f>
        <v>0</v>
      </c>
    </row>
    <row r="83" spans="1:11" ht="12.75">
      <c r="A83" s="76"/>
      <c r="B83" s="68">
        <f>IF(Saisie!A88="","",Saisie!A88)</f>
      </c>
      <c r="C83" s="68">
        <f>Saisie!B88</f>
      </c>
      <c r="D83" s="69">
        <f>Saisie!C88</f>
        <v>0</v>
      </c>
      <c r="E83" s="69">
        <f>Saisie!E88</f>
      </c>
      <c r="F83" s="69">
        <f>Saisie!D88</f>
      </c>
      <c r="G83" s="68">
        <f>Saisie!S88</f>
        <v>0</v>
      </c>
      <c r="H83" s="68">
        <f>Saisie!T88</f>
        <v>0</v>
      </c>
      <c r="I83" s="104">
        <f>Saisie!U88</f>
        <v>0</v>
      </c>
      <c r="J83" s="68">
        <f>Saisie!V88</f>
        <v>0</v>
      </c>
      <c r="K83" s="68">
        <f>Saisie!W88</f>
        <v>0</v>
      </c>
    </row>
    <row r="84" spans="1:11" ht="12.75">
      <c r="A84" s="76"/>
      <c r="B84" s="68">
        <f>IF(Saisie!A89="","",Saisie!A89)</f>
      </c>
      <c r="C84" s="68">
        <f>Saisie!B89</f>
      </c>
      <c r="D84" s="69">
        <f>Saisie!C89</f>
        <v>0</v>
      </c>
      <c r="E84" s="69">
        <f>Saisie!E89</f>
      </c>
      <c r="F84" s="69">
        <f>Saisie!D89</f>
      </c>
      <c r="G84" s="68">
        <f>Saisie!S89</f>
        <v>0</v>
      </c>
      <c r="H84" s="68">
        <f>Saisie!T89</f>
        <v>0</v>
      </c>
      <c r="I84" s="104">
        <f>Saisie!U89</f>
        <v>0</v>
      </c>
      <c r="J84" s="68">
        <f>Saisie!V89</f>
        <v>0</v>
      </c>
      <c r="K84" s="68">
        <f>Saisie!W89</f>
        <v>0</v>
      </c>
    </row>
    <row r="85" spans="1:11" ht="12.75">
      <c r="A85" s="76"/>
      <c r="B85" s="68">
        <f>IF(Saisie!A90="","",Saisie!A90)</f>
      </c>
      <c r="C85" s="68">
        <f>Saisie!B90</f>
      </c>
      <c r="D85" s="69">
        <f>Saisie!C90</f>
        <v>0</v>
      </c>
      <c r="E85" s="69">
        <f>Saisie!E90</f>
      </c>
      <c r="F85" s="69">
        <f>Saisie!D90</f>
      </c>
      <c r="G85" s="68">
        <f>Saisie!S90</f>
        <v>0</v>
      </c>
      <c r="H85" s="68">
        <f>Saisie!T90</f>
        <v>0</v>
      </c>
      <c r="I85" s="104">
        <f>Saisie!U90</f>
        <v>0</v>
      </c>
      <c r="J85" s="68">
        <f>Saisie!V90</f>
        <v>0</v>
      </c>
      <c r="K85" s="68">
        <f>Saisie!W90</f>
        <v>0</v>
      </c>
    </row>
    <row r="86" spans="1:11" ht="12.75">
      <c r="A86" s="76"/>
      <c r="B86" s="68">
        <f>IF(Saisie!A91="","",Saisie!A91)</f>
      </c>
      <c r="C86" s="68">
        <f>Saisie!B91</f>
      </c>
      <c r="D86" s="69">
        <f>Saisie!C91</f>
        <v>0</v>
      </c>
      <c r="E86" s="69">
        <f>Saisie!E91</f>
      </c>
      <c r="F86" s="69">
        <f>Saisie!D91</f>
      </c>
      <c r="G86" s="68">
        <f>Saisie!S91</f>
        <v>0</v>
      </c>
      <c r="H86" s="68">
        <f>Saisie!T91</f>
        <v>0</v>
      </c>
      <c r="I86" s="104">
        <f>Saisie!U91</f>
        <v>0</v>
      </c>
      <c r="J86" s="68">
        <f>Saisie!V91</f>
        <v>0</v>
      </c>
      <c r="K86" s="68">
        <f>Saisie!W91</f>
        <v>0</v>
      </c>
    </row>
    <row r="87" spans="1:11" ht="12.75">
      <c r="A87" s="76"/>
      <c r="B87" s="68">
        <f>IF(Saisie!A92="","",Saisie!A92)</f>
      </c>
      <c r="C87" s="68">
        <f>Saisie!B92</f>
      </c>
      <c r="D87" s="69">
        <f>Saisie!C92</f>
        <v>0</v>
      </c>
      <c r="E87" s="69">
        <f>Saisie!E92</f>
      </c>
      <c r="F87" s="69">
        <f>Saisie!D92</f>
      </c>
      <c r="G87" s="68">
        <f>Saisie!S92</f>
        <v>0</v>
      </c>
      <c r="H87" s="68">
        <f>Saisie!T92</f>
        <v>0</v>
      </c>
      <c r="I87" s="104">
        <f>Saisie!U92</f>
        <v>0</v>
      </c>
      <c r="J87" s="68">
        <f>Saisie!V92</f>
        <v>0</v>
      </c>
      <c r="K87" s="68">
        <f>Saisie!W92</f>
        <v>0</v>
      </c>
    </row>
    <row r="88" spans="1:11" ht="12.75">
      <c r="A88" s="76"/>
      <c r="B88" s="68">
        <f>IF(Saisie!A93="","",Saisie!A93)</f>
      </c>
      <c r="C88" s="68">
        <f>Saisie!B93</f>
      </c>
      <c r="D88" s="69">
        <f>Saisie!C93</f>
        <v>0</v>
      </c>
      <c r="E88" s="69">
        <f>Saisie!E93</f>
      </c>
      <c r="F88" s="69">
        <f>Saisie!D93</f>
      </c>
      <c r="G88" s="68">
        <f>Saisie!S93</f>
        <v>0</v>
      </c>
      <c r="H88" s="68">
        <f>Saisie!T93</f>
        <v>0</v>
      </c>
      <c r="I88" s="104">
        <f>Saisie!U93</f>
        <v>0</v>
      </c>
      <c r="J88" s="68">
        <f>Saisie!V93</f>
        <v>0</v>
      </c>
      <c r="K88" s="68">
        <f>Saisie!W93</f>
        <v>0</v>
      </c>
    </row>
    <row r="89" spans="1:11" ht="12.75">
      <c r="A89" s="76"/>
      <c r="B89" s="68">
        <f>IF(Saisie!A94="","",Saisie!A94)</f>
      </c>
      <c r="C89" s="68">
        <f>Saisie!B94</f>
      </c>
      <c r="D89" s="69">
        <f>Saisie!C94</f>
        <v>0</v>
      </c>
      <c r="E89" s="69">
        <f>Saisie!E94</f>
      </c>
      <c r="F89" s="69">
        <f>Saisie!D94</f>
      </c>
      <c r="G89" s="68">
        <f>Saisie!S94</f>
        <v>0</v>
      </c>
      <c r="H89" s="68">
        <f>Saisie!T94</f>
        <v>0</v>
      </c>
      <c r="I89" s="104">
        <f>Saisie!U94</f>
        <v>0</v>
      </c>
      <c r="J89" s="68">
        <f>Saisie!V94</f>
        <v>0</v>
      </c>
      <c r="K89" s="68">
        <f>Saisie!W94</f>
        <v>0</v>
      </c>
    </row>
    <row r="90" spans="1:11" ht="12.75">
      <c r="A90" s="76"/>
      <c r="B90" s="68">
        <f>IF(Saisie!A95="","",Saisie!A95)</f>
      </c>
      <c r="C90" s="68">
        <f>Saisie!B95</f>
      </c>
      <c r="D90" s="69">
        <f>Saisie!C95</f>
        <v>0</v>
      </c>
      <c r="E90" s="69">
        <f>Saisie!E95</f>
      </c>
      <c r="F90" s="69">
        <f>Saisie!D95</f>
      </c>
      <c r="G90" s="68">
        <f>Saisie!S95</f>
        <v>0</v>
      </c>
      <c r="H90" s="68">
        <f>Saisie!T95</f>
        <v>0</v>
      </c>
      <c r="I90" s="104">
        <f>Saisie!U95</f>
        <v>0</v>
      </c>
      <c r="J90" s="68">
        <f>Saisie!V95</f>
        <v>0</v>
      </c>
      <c r="K90" s="68">
        <f>Saisie!W95</f>
        <v>0</v>
      </c>
    </row>
    <row r="91" spans="1:11" ht="12.75">
      <c r="A91" s="76"/>
      <c r="B91" s="68">
        <f>IF(Saisie!A96="","",Saisie!A96)</f>
      </c>
      <c r="C91" s="68">
        <f>Saisie!B96</f>
      </c>
      <c r="D91" s="69">
        <f>Saisie!C96</f>
        <v>0</v>
      </c>
      <c r="E91" s="69">
        <f>Saisie!E96</f>
      </c>
      <c r="F91" s="69">
        <f>Saisie!D96</f>
      </c>
      <c r="G91" s="68">
        <f>Saisie!S96</f>
        <v>0</v>
      </c>
      <c r="H91" s="68">
        <f>Saisie!T96</f>
        <v>0</v>
      </c>
      <c r="I91" s="104">
        <f>Saisie!U96</f>
        <v>0</v>
      </c>
      <c r="J91" s="68">
        <f>Saisie!V96</f>
        <v>0</v>
      </c>
      <c r="K91" s="68">
        <f>Saisie!W96</f>
        <v>0</v>
      </c>
    </row>
    <row r="92" spans="1:11" ht="12.75">
      <c r="A92" s="76"/>
      <c r="B92" s="68">
        <f>IF(Saisie!A97="","",Saisie!A97)</f>
      </c>
      <c r="C92" s="68">
        <f>Saisie!B97</f>
      </c>
      <c r="D92" s="69">
        <f>Saisie!C97</f>
        <v>0</v>
      </c>
      <c r="E92" s="69">
        <f>Saisie!E97</f>
      </c>
      <c r="F92" s="69">
        <f>Saisie!D97</f>
      </c>
      <c r="G92" s="68">
        <f>Saisie!S97</f>
        <v>0</v>
      </c>
      <c r="H92" s="68">
        <f>Saisie!T97</f>
        <v>0</v>
      </c>
      <c r="I92" s="104">
        <f>Saisie!U97</f>
        <v>0</v>
      </c>
      <c r="J92" s="68">
        <f>Saisie!V97</f>
        <v>0</v>
      </c>
      <c r="K92" s="68">
        <f>Saisie!W97</f>
        <v>0</v>
      </c>
    </row>
    <row r="93" spans="1:11" ht="12.75">
      <c r="A93" s="76"/>
      <c r="B93" s="68">
        <f>IF(Saisie!A98="","",Saisie!A98)</f>
      </c>
      <c r="C93" s="68">
        <f>Saisie!B98</f>
      </c>
      <c r="D93" s="69">
        <f>Saisie!C98</f>
        <v>0</v>
      </c>
      <c r="E93" s="69">
        <f>Saisie!E98</f>
      </c>
      <c r="F93" s="69">
        <f>Saisie!D98</f>
      </c>
      <c r="G93" s="68">
        <f>Saisie!S98</f>
        <v>0</v>
      </c>
      <c r="H93" s="68">
        <f>Saisie!T98</f>
        <v>0</v>
      </c>
      <c r="I93" s="104">
        <f>Saisie!U98</f>
        <v>0</v>
      </c>
      <c r="J93" s="68">
        <f>Saisie!V98</f>
        <v>0</v>
      </c>
      <c r="K93" s="68">
        <f>Saisie!W98</f>
        <v>0</v>
      </c>
    </row>
    <row r="94" spans="1:11" ht="12.75">
      <c r="A94" s="76"/>
      <c r="B94" s="68">
        <f>IF(Saisie!A99="","",Saisie!A99)</f>
      </c>
      <c r="C94" s="68">
        <f>Saisie!B99</f>
      </c>
      <c r="D94" s="69">
        <f>Saisie!C99</f>
        <v>0</v>
      </c>
      <c r="E94" s="69">
        <f>Saisie!E99</f>
      </c>
      <c r="F94" s="69">
        <f>Saisie!D99</f>
      </c>
      <c r="G94" s="68">
        <f>Saisie!S99</f>
        <v>0</v>
      </c>
      <c r="H94" s="68">
        <f>Saisie!T99</f>
        <v>0</v>
      </c>
      <c r="I94" s="104">
        <f>Saisie!U99</f>
        <v>0</v>
      </c>
      <c r="J94" s="68">
        <f>Saisie!V99</f>
        <v>0</v>
      </c>
      <c r="K94" s="68">
        <f>Saisie!W99</f>
        <v>0</v>
      </c>
    </row>
    <row r="95" spans="1:11" ht="12.75">
      <c r="A95" s="76"/>
      <c r="B95" s="68">
        <f>IF(Saisie!A100="","",Saisie!A100)</f>
      </c>
      <c r="C95" s="68">
        <f>Saisie!B100</f>
      </c>
      <c r="D95" s="69">
        <f>Saisie!C100</f>
        <v>0</v>
      </c>
      <c r="E95" s="69">
        <f>Saisie!E100</f>
      </c>
      <c r="F95" s="69">
        <f>Saisie!D100</f>
      </c>
      <c r="G95" s="68">
        <f>Saisie!S100</f>
        <v>0</v>
      </c>
      <c r="H95" s="68">
        <f>Saisie!T100</f>
        <v>0</v>
      </c>
      <c r="I95" s="104">
        <f>Saisie!U100</f>
        <v>0</v>
      </c>
      <c r="J95" s="68">
        <f>Saisie!V100</f>
        <v>0</v>
      </c>
      <c r="K95" s="68">
        <f>Saisie!W100</f>
        <v>0</v>
      </c>
    </row>
    <row r="96" spans="1:11" ht="12.75">
      <c r="A96" s="76"/>
      <c r="B96" s="68">
        <f>IF(Saisie!A101="","",Saisie!A101)</f>
      </c>
      <c r="C96" s="68">
        <f>Saisie!B101</f>
      </c>
      <c r="D96" s="69">
        <f>Saisie!C101</f>
        <v>0</v>
      </c>
      <c r="E96" s="69">
        <f>Saisie!E101</f>
      </c>
      <c r="F96" s="69">
        <f>Saisie!D101</f>
      </c>
      <c r="G96" s="68">
        <f>Saisie!S101</f>
        <v>0</v>
      </c>
      <c r="H96" s="68">
        <f>Saisie!T101</f>
        <v>0</v>
      </c>
      <c r="I96" s="104">
        <f>Saisie!U101</f>
        <v>0</v>
      </c>
      <c r="J96" s="68">
        <f>Saisie!V101</f>
        <v>0</v>
      </c>
      <c r="K96" s="68">
        <f>Saisie!W101</f>
        <v>0</v>
      </c>
    </row>
    <row r="97" spans="1:11" ht="12.75">
      <c r="A97" s="76"/>
      <c r="B97" s="68">
        <f>IF(Saisie!A102="","",Saisie!A102)</f>
      </c>
      <c r="C97" s="68">
        <f>Saisie!B102</f>
      </c>
      <c r="D97" s="69">
        <f>Saisie!C102</f>
        <v>0</v>
      </c>
      <c r="E97" s="69">
        <f>Saisie!E102</f>
      </c>
      <c r="F97" s="69">
        <f>Saisie!D102</f>
      </c>
      <c r="G97" s="68">
        <f>Saisie!S102</f>
        <v>0</v>
      </c>
      <c r="H97" s="68">
        <f>Saisie!T102</f>
        <v>0</v>
      </c>
      <c r="I97" s="104">
        <f>Saisie!U102</f>
        <v>0</v>
      </c>
      <c r="J97" s="68">
        <f>Saisie!V102</f>
        <v>0</v>
      </c>
      <c r="K97" s="68">
        <f>Saisie!W102</f>
        <v>0</v>
      </c>
    </row>
    <row r="98" spans="1:11" ht="12.75">
      <c r="A98" s="76"/>
      <c r="B98" s="68">
        <f>IF(Saisie!A103="","",Saisie!A103)</f>
      </c>
      <c r="C98" s="68">
        <f>Saisie!B103</f>
      </c>
      <c r="D98" s="69">
        <f>Saisie!C103</f>
        <v>0</v>
      </c>
      <c r="E98" s="69">
        <f>Saisie!E103</f>
      </c>
      <c r="F98" s="69">
        <f>Saisie!D103</f>
      </c>
      <c r="G98" s="68">
        <f>Saisie!S103</f>
        <v>0</v>
      </c>
      <c r="H98" s="68">
        <f>Saisie!T103</f>
        <v>0</v>
      </c>
      <c r="I98" s="104">
        <f>Saisie!U103</f>
        <v>0</v>
      </c>
      <c r="J98" s="68">
        <f>Saisie!V103</f>
        <v>0</v>
      </c>
      <c r="K98" s="68">
        <f>Saisie!W103</f>
        <v>0</v>
      </c>
    </row>
    <row r="99" spans="1:11" ht="12.75">
      <c r="A99" s="76"/>
      <c r="B99" s="68">
        <f>IF(Saisie!A104="","",Saisie!A104)</f>
      </c>
      <c r="C99" s="68">
        <f>Saisie!B104</f>
      </c>
      <c r="D99" s="69">
        <f>Saisie!C104</f>
        <v>0</v>
      </c>
      <c r="E99" s="69">
        <f>Saisie!E104</f>
      </c>
      <c r="F99" s="69">
        <f>Saisie!D104</f>
      </c>
      <c r="G99" s="68">
        <f>Saisie!S104</f>
        <v>0</v>
      </c>
      <c r="H99" s="68">
        <f>Saisie!T104</f>
        <v>0</v>
      </c>
      <c r="I99" s="104">
        <f>Saisie!U104</f>
        <v>0</v>
      </c>
      <c r="J99" s="68">
        <f>Saisie!V104</f>
        <v>0</v>
      </c>
      <c r="K99" s="68">
        <f>Saisie!W104</f>
        <v>0</v>
      </c>
    </row>
    <row r="100" spans="1:11" ht="12.75">
      <c r="A100" s="76"/>
      <c r="B100" s="68">
        <f>IF(Saisie!A105="","",Saisie!A105)</f>
      </c>
      <c r="C100" s="68">
        <f>Saisie!B105</f>
      </c>
      <c r="D100" s="69">
        <f>Saisie!C105</f>
        <v>0</v>
      </c>
      <c r="E100" s="69">
        <f>Saisie!E105</f>
      </c>
      <c r="F100" s="69">
        <f>Saisie!D105</f>
      </c>
      <c r="G100" s="68">
        <f>Saisie!S105</f>
        <v>0</v>
      </c>
      <c r="H100" s="68">
        <f>Saisie!T105</f>
        <v>0</v>
      </c>
      <c r="I100" s="104">
        <f>Saisie!U105</f>
        <v>0</v>
      </c>
      <c r="J100" s="68">
        <f>Saisie!V105</f>
        <v>0</v>
      </c>
      <c r="K100" s="68">
        <f>Saisie!W105</f>
        <v>0</v>
      </c>
    </row>
    <row r="101" spans="2:11" ht="12.75">
      <c r="B101" s="108"/>
      <c r="C101" s="108"/>
      <c r="D101" s="108"/>
      <c r="E101" s="108"/>
      <c r="F101" s="108"/>
      <c r="G101" s="108"/>
      <c r="H101" s="108"/>
      <c r="I101" s="109"/>
      <c r="J101" s="108"/>
      <c r="K101" s="108"/>
    </row>
    <row r="102" spans="2:11" ht="12.75">
      <c r="B102" s="108"/>
      <c r="C102" s="108"/>
      <c r="D102" s="108"/>
      <c r="E102" s="108"/>
      <c r="F102" s="108"/>
      <c r="G102" s="108"/>
      <c r="H102" s="108"/>
      <c r="I102" s="109"/>
      <c r="J102" s="108"/>
      <c r="K102" s="108"/>
    </row>
    <row r="103" spans="2:11" ht="12.75">
      <c r="B103" s="108"/>
      <c r="C103" s="108"/>
      <c r="D103" s="108"/>
      <c r="E103" s="108"/>
      <c r="F103" s="108"/>
      <c r="G103" s="108"/>
      <c r="H103" s="108"/>
      <c r="I103" s="109"/>
      <c r="J103" s="108"/>
      <c r="K103" s="108"/>
    </row>
    <row r="104" spans="2:11" ht="12.75">
      <c r="B104" s="108"/>
      <c r="C104" s="108"/>
      <c r="D104" s="108"/>
      <c r="E104" s="108"/>
      <c r="F104" s="108"/>
      <c r="G104" s="108"/>
      <c r="H104" s="108"/>
      <c r="I104" s="109"/>
      <c r="J104" s="108"/>
      <c r="K104" s="108"/>
    </row>
    <row r="105" spans="2:11" ht="12.75">
      <c r="B105" s="108"/>
      <c r="C105" s="108"/>
      <c r="D105" s="108"/>
      <c r="E105" s="108"/>
      <c r="F105" s="108"/>
      <c r="G105" s="108"/>
      <c r="H105" s="108"/>
      <c r="I105" s="109"/>
      <c r="J105" s="108"/>
      <c r="K105" s="108"/>
    </row>
    <row r="106" spans="2:11" ht="12.75">
      <c r="B106" s="108"/>
      <c r="C106" s="108"/>
      <c r="D106" s="108"/>
      <c r="E106" s="108"/>
      <c r="F106" s="108"/>
      <c r="G106" s="108"/>
      <c r="H106" s="108"/>
      <c r="I106" s="109"/>
      <c r="J106" s="108"/>
      <c r="K106" s="108"/>
    </row>
  </sheetData>
  <sheetProtection selectLockedCells="1"/>
  <mergeCells count="4">
    <mergeCell ref="A1:K1"/>
    <mergeCell ref="A2:K2"/>
    <mergeCell ref="A4:K4"/>
    <mergeCell ref="B6:C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indexed="10"/>
  </sheetPr>
  <dimension ref="A2:U17"/>
  <sheetViews>
    <sheetView zoomScale="75" zoomScaleNormal="75" zoomScalePageLayoutView="0" workbookViewId="0" topLeftCell="A1">
      <selection activeCell="D10" sqref="D10"/>
    </sheetView>
  </sheetViews>
  <sheetFormatPr defaultColWidth="11.421875" defaultRowHeight="12.75"/>
  <cols>
    <col min="1" max="4" width="10.7109375" style="18" customWidth="1"/>
    <col min="5" max="5" width="2.140625" style="18" customWidth="1"/>
    <col min="6" max="6" width="10.57421875" style="18" customWidth="1"/>
    <col min="7" max="9" width="10.7109375" style="18" customWidth="1"/>
    <col min="10" max="10" width="2.140625" style="18" customWidth="1"/>
    <col min="11" max="14" width="10.7109375" style="18" customWidth="1"/>
    <col min="15" max="15" width="2.57421875" style="18" customWidth="1"/>
    <col min="16" max="16" width="12.7109375" style="18" customWidth="1"/>
    <col min="17" max="17" width="13.57421875" style="18" customWidth="1"/>
    <col min="18" max="18" width="4.8515625" style="18" customWidth="1"/>
    <col min="19" max="16384" width="11.421875" style="18" customWidth="1"/>
  </cols>
  <sheetData>
    <row r="1" ht="1.5" customHeight="1" thickBot="1"/>
    <row r="2" spans="1:16" ht="45">
      <c r="A2" s="19" t="s">
        <v>111</v>
      </c>
      <c r="B2" s="52" t="s">
        <v>227</v>
      </c>
      <c r="C2" s="20"/>
      <c r="D2" s="20"/>
      <c r="E2" s="20"/>
      <c r="F2" s="20"/>
      <c r="G2" s="21"/>
      <c r="H2" s="66"/>
      <c r="I2" s="66"/>
      <c r="J2" s="22"/>
      <c r="K2" s="23" t="s">
        <v>285</v>
      </c>
      <c r="L2" s="11"/>
      <c r="M2" s="11"/>
      <c r="N2" s="11"/>
      <c r="O2" s="11"/>
      <c r="P2" s="12"/>
    </row>
    <row r="3" spans="11:16" s="13" customFormat="1" ht="5.25">
      <c r="K3" s="14"/>
      <c r="L3" s="15"/>
      <c r="M3" s="15"/>
      <c r="N3" s="15"/>
      <c r="O3" s="15"/>
      <c r="P3" s="24"/>
    </row>
    <row r="4" spans="1:16" ht="45.75" thickBot="1">
      <c r="A4" s="19" t="s">
        <v>112</v>
      </c>
      <c r="B4" s="50" t="s">
        <v>106</v>
      </c>
      <c r="C4" s="25"/>
      <c r="D4" s="25"/>
      <c r="E4" s="25"/>
      <c r="F4" s="25"/>
      <c r="G4" s="26"/>
      <c r="H4" s="67"/>
      <c r="I4" s="67"/>
      <c r="J4" s="22"/>
      <c r="K4" s="27" t="s">
        <v>664</v>
      </c>
      <c r="L4" s="28"/>
      <c r="M4" s="28"/>
      <c r="N4" s="28"/>
      <c r="O4" s="28"/>
      <c r="P4" s="29"/>
    </row>
    <row r="5" s="30" customFormat="1" ht="13.5" customHeight="1"/>
    <row r="6" spans="1:4" s="30" customFormat="1" ht="45.75" customHeight="1">
      <c r="A6" s="31" t="s">
        <v>113</v>
      </c>
      <c r="B6" s="89" t="s">
        <v>156</v>
      </c>
      <c r="C6" s="56"/>
      <c r="D6" s="55" t="s">
        <v>98</v>
      </c>
    </row>
    <row r="7" spans="1:16" s="30" customFormat="1" ht="28.5" customHeight="1" thickBo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4" s="37" customFormat="1" ht="46.5" customHeight="1" thickBot="1">
      <c r="A8" s="33" t="s">
        <v>114</v>
      </c>
      <c r="B8" s="34"/>
      <c r="C8" s="35" t="s">
        <v>115</v>
      </c>
      <c r="D8" s="90">
        <f>VLOOKUP($B$2,Piste!$A$2:$D$37,2,FALSE)</f>
        <v>2</v>
      </c>
      <c r="E8" s="36"/>
      <c r="F8" s="33" t="s">
        <v>116</v>
      </c>
      <c r="G8" s="34"/>
      <c r="H8" s="35" t="s">
        <v>115</v>
      </c>
      <c r="I8" s="90">
        <f>VLOOKUP($B$2,Piste!$A$2:$D$37,3,FALSE)</f>
        <v>6</v>
      </c>
      <c r="J8" s="36"/>
      <c r="K8" s="33" t="s">
        <v>147</v>
      </c>
      <c r="L8" s="34"/>
      <c r="M8" s="35" t="s">
        <v>115</v>
      </c>
      <c r="N8" s="90">
        <f>VLOOKUP($B$2,Piste!$A$2:$D$37,4,FALSE)</f>
        <v>4</v>
      </c>
    </row>
    <row r="9" spans="1:16" s="41" customFormat="1" ht="18.75" thickBot="1">
      <c r="A9" s="38" t="s">
        <v>117</v>
      </c>
      <c r="B9" s="38" t="s">
        <v>118</v>
      </c>
      <c r="C9" s="38" t="s">
        <v>119</v>
      </c>
      <c r="D9" s="39" t="s">
        <v>84</v>
      </c>
      <c r="E9" s="40"/>
      <c r="F9" s="38" t="s">
        <v>117</v>
      </c>
      <c r="G9" s="38" t="s">
        <v>118</v>
      </c>
      <c r="H9" s="38" t="s">
        <v>119</v>
      </c>
      <c r="I9" s="39" t="s">
        <v>84</v>
      </c>
      <c r="J9" s="40"/>
      <c r="K9" s="38" t="s">
        <v>117</v>
      </c>
      <c r="L9" s="38" t="s">
        <v>118</v>
      </c>
      <c r="M9" s="38" t="s">
        <v>119</v>
      </c>
      <c r="N9" s="39" t="s">
        <v>84</v>
      </c>
      <c r="P9" s="37"/>
    </row>
    <row r="10" spans="1:16" s="32" customFormat="1" ht="45.75" thickBot="1">
      <c r="A10" s="51"/>
      <c r="B10" s="51"/>
      <c r="C10" s="51"/>
      <c r="D10" s="43">
        <f>IF(ISBLANK(A10),"",SUM(A10:C10))</f>
      </c>
      <c r="E10" s="44"/>
      <c r="F10" s="42"/>
      <c r="G10" s="42"/>
      <c r="H10" s="42"/>
      <c r="I10" s="43">
        <f>IF(ISBLANK(F10),"",SUM(F10:H10))</f>
      </c>
      <c r="J10" s="44"/>
      <c r="K10" s="42"/>
      <c r="L10" s="42"/>
      <c r="M10" s="42"/>
      <c r="N10" s="43">
        <f>IF(ISBLANK(K10),"",SUM(K10:M10))</f>
      </c>
      <c r="P10" s="45" t="s">
        <v>138</v>
      </c>
    </row>
    <row r="11" spans="1:18" s="48" customFormat="1" ht="45.75" thickBot="1">
      <c r="A11" s="46" t="s">
        <v>87</v>
      </c>
      <c r="B11" s="47">
        <f>IF(ISBLANK(B10),"",A10+B10)</f>
      </c>
      <c r="C11" s="139">
        <f>IF(ISBLANK(C10),"",C10+#REF!)</f>
      </c>
      <c r="D11" s="119"/>
      <c r="E11" s="46"/>
      <c r="F11" s="47">
        <f>IF(ISBLANK(F10),"",F10+C11)</f>
      </c>
      <c r="G11" s="47">
        <f>IF(ISBLANK(G10),"",G10+F11)</f>
      </c>
      <c r="H11" s="139">
        <f>IF(ISBLANK(H10),"",H10+#REF!)</f>
      </c>
      <c r="I11" s="119" t="e">
        <f>IF(ISBLANK(I10),"",I10+H11)</f>
        <v>#VALUE!</v>
      </c>
      <c r="J11" s="46"/>
      <c r="K11" s="47">
        <f>IF(ISBLANK(K10),"",K10+H11)</f>
      </c>
      <c r="L11" s="47">
        <f>IF(ISBLANK(L10),"",L10+K11)</f>
      </c>
      <c r="M11" s="139">
        <f>IF(ISBLANK(M10),"",M10+#REF!)</f>
      </c>
      <c r="N11" s="119" t="e">
        <f>IF(ISBLANK(N10),"",N10+M11)</f>
        <v>#VALUE!</v>
      </c>
      <c r="O11" s="57"/>
      <c r="P11" s="49"/>
      <c r="R11" s="44"/>
    </row>
    <row r="13" spans="7:21" ht="26.25"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65"/>
      <c r="R13" s="65"/>
      <c r="S13" s="65"/>
      <c r="T13" s="65"/>
      <c r="U13" s="65"/>
    </row>
    <row r="17" ht="35.25">
      <c r="A17" s="111"/>
    </row>
  </sheetData>
  <sheetProtection selectLockedCells="1"/>
  <mergeCells count="5">
    <mergeCell ref="A7:P7"/>
    <mergeCell ref="C11:D11"/>
    <mergeCell ref="H11:I11"/>
    <mergeCell ref="G13:P13"/>
    <mergeCell ref="M11:N11"/>
  </mergeCells>
  <conditionalFormatting sqref="H11:I11 M11:O11">
    <cfRule type="cellIs" priority="1" dxfId="0" operator="between" stopIfTrue="1">
      <formula>1600</formula>
      <formula>2400</formula>
    </cfRule>
  </conditionalFormatting>
  <conditionalFormatting sqref="F10:H10 A10:C10 K10:M10">
    <cfRule type="cellIs" priority="2" dxfId="0" operator="between" stopIfTrue="1">
      <formula>200</formula>
      <formula>300</formula>
    </cfRule>
  </conditionalFormatting>
  <conditionalFormatting sqref="C11:D11">
    <cfRule type="cellIs" priority="3" dxfId="0" operator="between" stopIfTrue="1">
      <formula>800</formula>
      <formula>1200</formula>
    </cfRule>
  </conditionalFormatting>
  <conditionalFormatting sqref="F11 K11">
    <cfRule type="cellIs" priority="4" dxfId="0" operator="between" stopIfTrue="1">
      <formula>1000</formula>
      <formula>1500</formula>
    </cfRule>
  </conditionalFormatting>
  <conditionalFormatting sqref="G11 L11">
    <cfRule type="cellIs" priority="5" dxfId="0" operator="between" stopIfTrue="1">
      <formula>1200</formula>
      <formula>1800</formula>
    </cfRule>
  </conditionalFormatting>
  <conditionalFormatting sqref="B11">
    <cfRule type="cellIs" priority="6" dxfId="0" operator="between" stopIfTrue="1">
      <formula>400</formula>
      <formula>600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E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57421875" style="0" bestFit="1" customWidth="1"/>
    <col min="5" max="5" width="5.140625" style="0" customWidth="1"/>
  </cols>
  <sheetData>
    <row r="1" spans="1:5" ht="15.75">
      <c r="A1" s="86"/>
      <c r="B1" s="87" t="s">
        <v>114</v>
      </c>
      <c r="C1" s="87" t="s">
        <v>116</v>
      </c>
      <c r="D1" s="87" t="s">
        <v>147</v>
      </c>
      <c r="E1" s="88"/>
    </row>
    <row r="2" spans="1:4" ht="15.75">
      <c r="A2" s="110" t="s">
        <v>292</v>
      </c>
      <c r="B2" s="84">
        <v>1</v>
      </c>
      <c r="C2" s="84">
        <v>3</v>
      </c>
      <c r="D2" s="84">
        <v>5</v>
      </c>
    </row>
    <row r="3" spans="1:4" ht="15.75">
      <c r="A3" s="110" t="s">
        <v>8</v>
      </c>
      <c r="B3" s="84">
        <v>1</v>
      </c>
      <c r="C3" s="84">
        <v>3</v>
      </c>
      <c r="D3" s="84">
        <v>5</v>
      </c>
    </row>
    <row r="4" spans="1:4" ht="15.75">
      <c r="A4" s="110" t="s">
        <v>649</v>
      </c>
      <c r="B4" s="85">
        <v>2</v>
      </c>
      <c r="C4" s="84">
        <v>4</v>
      </c>
      <c r="D4" s="84">
        <v>6</v>
      </c>
    </row>
    <row r="5" spans="1:4" ht="15.75">
      <c r="A5" s="110" t="s">
        <v>241</v>
      </c>
      <c r="B5" s="84">
        <v>2</v>
      </c>
      <c r="C5" s="84">
        <v>4</v>
      </c>
      <c r="D5" s="84">
        <v>6</v>
      </c>
    </row>
    <row r="6" spans="1:4" ht="15.75">
      <c r="A6" s="110" t="s">
        <v>51</v>
      </c>
      <c r="B6" s="84">
        <v>3</v>
      </c>
      <c r="C6" s="84">
        <v>5</v>
      </c>
      <c r="D6" s="84">
        <v>1</v>
      </c>
    </row>
    <row r="7" spans="1:4" ht="15.75">
      <c r="A7" s="110" t="s">
        <v>17</v>
      </c>
      <c r="B7" s="84">
        <v>3</v>
      </c>
      <c r="C7" s="84">
        <v>5</v>
      </c>
      <c r="D7" s="84">
        <v>1</v>
      </c>
    </row>
    <row r="8" spans="1:4" ht="15.75">
      <c r="A8" s="110" t="s">
        <v>209</v>
      </c>
      <c r="B8" s="84">
        <v>5</v>
      </c>
      <c r="C8" s="84">
        <v>3</v>
      </c>
      <c r="D8" s="84">
        <v>1</v>
      </c>
    </row>
    <row r="9" spans="1:4" ht="15.75">
      <c r="A9" s="110" t="s">
        <v>172</v>
      </c>
      <c r="B9" s="85">
        <v>4</v>
      </c>
      <c r="C9" s="84">
        <v>6</v>
      </c>
      <c r="D9" s="84">
        <v>2</v>
      </c>
    </row>
    <row r="10" spans="1:4" ht="15.75">
      <c r="A10" s="110" t="s">
        <v>218</v>
      </c>
      <c r="B10" s="84">
        <v>4</v>
      </c>
      <c r="C10" s="84">
        <v>6</v>
      </c>
      <c r="D10" s="84">
        <v>2</v>
      </c>
    </row>
    <row r="11" spans="1:4" ht="15.75">
      <c r="A11" s="110" t="s">
        <v>208</v>
      </c>
      <c r="B11" s="84">
        <v>5</v>
      </c>
      <c r="C11" s="84">
        <v>1</v>
      </c>
      <c r="D11" s="84">
        <v>3</v>
      </c>
    </row>
    <row r="12" spans="1:4" ht="15.75">
      <c r="A12" s="110" t="s">
        <v>178</v>
      </c>
      <c r="B12" s="84">
        <v>6</v>
      </c>
      <c r="C12" s="84">
        <v>2</v>
      </c>
      <c r="D12" s="84">
        <v>4</v>
      </c>
    </row>
    <row r="13" spans="1:4" ht="15.75">
      <c r="A13" s="110" t="s">
        <v>7</v>
      </c>
      <c r="B13" s="84">
        <v>6</v>
      </c>
      <c r="C13" s="84">
        <v>2</v>
      </c>
      <c r="D13" s="84">
        <v>4</v>
      </c>
    </row>
    <row r="14" spans="1:4" ht="15.75">
      <c r="A14" s="110" t="s">
        <v>9</v>
      </c>
      <c r="B14" s="84">
        <v>6</v>
      </c>
      <c r="C14" s="84">
        <v>2</v>
      </c>
      <c r="D14" s="84">
        <v>4</v>
      </c>
    </row>
    <row r="15" spans="1:4" ht="15.75">
      <c r="A15" s="110" t="s">
        <v>175</v>
      </c>
      <c r="B15" s="84">
        <v>5</v>
      </c>
      <c r="C15" s="84">
        <v>1</v>
      </c>
      <c r="D15" s="84">
        <v>3</v>
      </c>
    </row>
    <row r="16" spans="1:4" ht="15.75">
      <c r="A16" s="110" t="s">
        <v>186</v>
      </c>
      <c r="B16" s="84">
        <v>4</v>
      </c>
      <c r="C16" s="84">
        <v>2</v>
      </c>
      <c r="D16" s="84">
        <v>6</v>
      </c>
    </row>
    <row r="17" spans="1:4" ht="15.75">
      <c r="A17" s="110" t="s">
        <v>18</v>
      </c>
      <c r="B17" s="84">
        <v>3</v>
      </c>
      <c r="C17" s="84">
        <v>5</v>
      </c>
      <c r="D17" s="84">
        <v>1</v>
      </c>
    </row>
    <row r="18" spans="1:4" ht="15.75">
      <c r="A18" s="110" t="s">
        <v>231</v>
      </c>
      <c r="B18" s="84">
        <v>5</v>
      </c>
      <c r="C18" s="84">
        <v>1</v>
      </c>
      <c r="D18" s="84">
        <v>3</v>
      </c>
    </row>
    <row r="19" spans="1:4" ht="15.75">
      <c r="A19" s="110" t="s">
        <v>194</v>
      </c>
      <c r="B19" s="84">
        <v>2</v>
      </c>
      <c r="C19" s="84">
        <v>6</v>
      </c>
      <c r="D19" s="84">
        <v>4</v>
      </c>
    </row>
    <row r="20" spans="1:4" ht="15.75">
      <c r="A20" s="110" t="s">
        <v>195</v>
      </c>
      <c r="B20" s="85">
        <v>5</v>
      </c>
      <c r="C20" s="84">
        <v>1</v>
      </c>
      <c r="D20" s="84">
        <v>3</v>
      </c>
    </row>
    <row r="21" spans="1:4" ht="15.75">
      <c r="A21" s="110" t="s">
        <v>23</v>
      </c>
      <c r="B21" s="84">
        <v>1</v>
      </c>
      <c r="C21" s="84">
        <v>3</v>
      </c>
      <c r="D21" s="84">
        <v>5</v>
      </c>
    </row>
    <row r="22" spans="1:4" ht="15.75">
      <c r="A22" s="110" t="s">
        <v>31</v>
      </c>
      <c r="B22" s="84">
        <v>6</v>
      </c>
      <c r="C22" s="84">
        <v>4</v>
      </c>
      <c r="D22" s="84">
        <v>2</v>
      </c>
    </row>
    <row r="23" spans="1:4" ht="15.75">
      <c r="A23" s="110" t="s">
        <v>19</v>
      </c>
      <c r="B23" s="84">
        <v>3</v>
      </c>
      <c r="C23" s="84">
        <v>5</v>
      </c>
      <c r="D23" s="84">
        <v>1</v>
      </c>
    </row>
    <row r="24" spans="1:4" ht="15.75">
      <c r="A24" s="110" t="s">
        <v>21</v>
      </c>
      <c r="B24" s="84">
        <v>2</v>
      </c>
      <c r="C24" s="84">
        <v>6</v>
      </c>
      <c r="D24" s="84">
        <v>4</v>
      </c>
    </row>
    <row r="25" spans="1:4" ht="15.75">
      <c r="A25" s="110" t="s">
        <v>243</v>
      </c>
      <c r="B25" s="84">
        <v>6</v>
      </c>
      <c r="C25" s="84">
        <v>4</v>
      </c>
      <c r="D25" s="84">
        <v>2</v>
      </c>
    </row>
    <row r="26" spans="1:4" ht="15.75">
      <c r="A26" s="110" t="s">
        <v>245</v>
      </c>
      <c r="B26" s="84">
        <v>4</v>
      </c>
      <c r="C26" s="84">
        <v>2</v>
      </c>
      <c r="D26" s="84">
        <v>6</v>
      </c>
    </row>
    <row r="27" spans="1:4" ht="15.75">
      <c r="A27" s="110" t="s">
        <v>652</v>
      </c>
      <c r="B27" s="84">
        <v>1</v>
      </c>
      <c r="C27" s="84">
        <v>3</v>
      </c>
      <c r="D27" s="84">
        <v>5</v>
      </c>
    </row>
    <row r="28" spans="1:4" ht="15.75">
      <c r="A28" s="110" t="s">
        <v>69</v>
      </c>
      <c r="B28" s="84">
        <v>4</v>
      </c>
      <c r="C28" s="84">
        <v>2</v>
      </c>
      <c r="D28" s="84">
        <v>6</v>
      </c>
    </row>
    <row r="29" spans="1:4" ht="15.75">
      <c r="A29" s="110" t="s">
        <v>171</v>
      </c>
      <c r="B29" s="84">
        <v>3</v>
      </c>
      <c r="C29" s="84">
        <v>5</v>
      </c>
      <c r="D29" s="84">
        <v>1</v>
      </c>
    </row>
    <row r="30" spans="1:4" ht="15.75">
      <c r="A30" s="110" t="s">
        <v>249</v>
      </c>
      <c r="B30" s="84">
        <v>1</v>
      </c>
      <c r="C30" s="84">
        <v>3</v>
      </c>
      <c r="D30" s="84">
        <v>5</v>
      </c>
    </row>
    <row r="31" spans="1:4" ht="15.75">
      <c r="A31" s="110" t="s">
        <v>45</v>
      </c>
      <c r="B31" s="84">
        <v>6</v>
      </c>
      <c r="C31" s="84">
        <v>4</v>
      </c>
      <c r="D31" s="84">
        <v>2</v>
      </c>
    </row>
    <row r="32" spans="1:4" ht="15.75">
      <c r="A32" s="110" t="s">
        <v>227</v>
      </c>
      <c r="B32" s="84">
        <v>2</v>
      </c>
      <c r="C32" s="84">
        <v>6</v>
      </c>
      <c r="D32" s="84">
        <v>4</v>
      </c>
    </row>
    <row r="33" spans="1:4" ht="15.75">
      <c r="A33" s="110"/>
      <c r="B33" s="84"/>
      <c r="C33" s="84"/>
      <c r="D33" s="84"/>
    </row>
    <row r="34" spans="1:4" ht="15.75">
      <c r="A34" s="110"/>
      <c r="B34" s="84"/>
      <c r="C34" s="84"/>
      <c r="D34" s="84"/>
    </row>
    <row r="35" spans="1:4" ht="15.75">
      <c r="A35" s="110"/>
      <c r="B35" s="84"/>
      <c r="C35" s="84"/>
      <c r="D35" s="84"/>
    </row>
    <row r="36" spans="1:4" ht="15.75">
      <c r="A36" s="110"/>
      <c r="B36" s="84"/>
      <c r="C36" s="84"/>
      <c r="D36" s="84"/>
    </row>
    <row r="37" spans="1:4" ht="15.75">
      <c r="A37" s="110"/>
      <c r="B37" s="84"/>
      <c r="C37" s="84"/>
      <c r="D37" s="84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bowling50</cp:lastModifiedBy>
  <cp:lastPrinted>2017-01-28T15:18:49Z</cp:lastPrinted>
  <dcterms:created xsi:type="dcterms:W3CDTF">2009-03-11T08:33:05Z</dcterms:created>
  <dcterms:modified xsi:type="dcterms:W3CDTF">2019-03-03T17:22:28Z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1992845444</vt:i4>
  </property>
  <property fmtid="{D5CDD505-2E9C-101B-9397-08002B2CF9AE}" pid="3" name="_EmailSubject">
    <vt:lpwstr>SUD NORMANDIE: Individuels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1016720588</vt:i4>
  </property>
</Properties>
</file>